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0"/>
  </bookViews>
  <sheets>
    <sheet name="стр.1_9" sheetId="1" r:id="rId1"/>
    <sheet name="стр.10_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'стр.1_9'!$A$1:$DH$66</definedName>
    <definedName name="_xlnm.Print_Area" localSheetId="1">'стр.10_12'!$A$1:$EA$41</definedName>
  </definedNames>
  <calcPr fullCalcOnLoad="1"/>
</workbook>
</file>

<file path=xl/sharedStrings.xml><?xml version="1.0" encoding="utf-8"?>
<sst xmlns="http://schemas.openxmlformats.org/spreadsheetml/2006/main" count="240" uniqueCount="170">
  <si>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</si>
  <si>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</si>
  <si>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</si>
  <si>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</si>
  <si>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</si>
  <si>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</si>
  <si>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</si>
  <si>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</si>
  <si>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</si>
  <si>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</si>
  <si>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</si>
  <si>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</si>
  <si>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</si>
  <si>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</si>
  <si>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</si>
  <si>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</si>
  <si>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</si>
  <si>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</si>
  <si>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</si>
  <si>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</si>
  <si>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</si>
  <si>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</si>
  <si>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</si>
  <si>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</si>
  <si>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</si>
  <si>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</si>
  <si>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</si>
  <si>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</si>
  <si>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</si>
  <si>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</si>
  <si>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</si>
  <si>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</si>
  <si>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</si>
  <si>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</si>
  <si>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</si>
  <si>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</si>
  <si>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</si>
  <si>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</si>
  <si>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</si>
  <si>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</si>
  <si>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</si>
  <si>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</si>
  <si>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</si>
  <si>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</si>
  <si>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</si>
  <si>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</si>
  <si>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</si>
  <si>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</si>
  <si>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</si>
  <si>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</si>
  <si>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</si>
  <si>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</si>
  <si>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</si>
  <si>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</si>
  <si>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</si>
  <si>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</si>
  <si>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</si>
  <si>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</si>
  <si>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</si>
  <si>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</si>
  <si>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</si>
  <si>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</si>
  <si>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</si>
  <si>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</si>
  <si>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</si>
  <si>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</si>
  <si>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</si>
  <si>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</si>
  <si>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</si>
  <si>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</si>
  <si>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</si>
  <si>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</si>
  <si>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</si>
  <si>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</si>
  <si>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</si>
  <si>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</si>
  <si>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</si>
  <si>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</si>
  <si>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</si>
  <si>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</si>
  <si>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</si>
  <si>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</si>
  <si>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</si>
  <si>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</si>
  <si>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</si>
  <si>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</si>
  <si>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</si>
  <si>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</si>
  <si>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</si>
  <si>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</si>
  <si>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менее 670 кВт</t>
  </si>
  <si>
    <t>от 670 кВт до 10 МВт</t>
  </si>
  <si>
    <t>не менее 10 МВт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</si>
  <si>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</si>
  <si>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</si>
  <si>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</si>
  <si>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</si>
  <si>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</si>
  <si>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</si>
  <si>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</si>
  <si>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</si>
  <si>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</si>
  <si>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</si>
  <si>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</si>
  <si>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</si>
  <si>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</si>
  <si>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</si>
  <si>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</si>
  <si>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</si>
  <si>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</si>
  <si>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</si>
  <si>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</si>
  <si>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</si>
  <si>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</si>
  <si>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</si>
  <si>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</si>
  <si>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</si>
  <si>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</si>
  <si>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</si>
  <si>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</si>
  <si>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</si>
  <si>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</si>
  <si>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</si>
  <si>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</si>
  <si>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</si>
  <si>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</si>
  <si>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</si>
  <si>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</si>
  <si>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</si>
  <si>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</si>
  <si>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</si>
  <si>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</si>
  <si>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</si>
  <si>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</si>
  <si>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</si>
  <si>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</si>
  <si>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</si>
  <si>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</si>
  <si>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</si>
  <si>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</si>
  <si>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</si>
  <si>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</si>
  <si>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</si>
  <si>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</si>
  <si>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Открытое акционерное общество "Рыбинская городская электросеть"</t>
  </si>
  <si>
    <t>(ОАО "Рыбинская городская электросеть")</t>
  </si>
  <si>
    <t>ОАО "Рыбинская городская электросеть"</t>
  </si>
  <si>
    <t>г. Рыбинск, ул. Щепкина, д. 16</t>
  </si>
  <si>
    <t>7610096000</t>
  </si>
  <si>
    <t>761001001</t>
  </si>
  <si>
    <t>Асадов Рафик Рагибович</t>
  </si>
  <si>
    <t>info@rybelset.ru</t>
  </si>
  <si>
    <t>8 (4855) 26-23-13</t>
  </si>
  <si>
    <t>Предложения
на расчетный период регулирования
2021 год</t>
  </si>
  <si>
    <t>Предложения
на расчетный период регулирования
2022 год</t>
  </si>
  <si>
    <t>Предложения
на расчетный период регулирования
2023 год</t>
  </si>
  <si>
    <t>Предложения
на расчетный период регулирования
2024 год</t>
  </si>
  <si>
    <t>утвеждена генеральным директором</t>
  </si>
  <si>
    <t>ОАО "РГЭС" не является членом Общероссийского отраслевого объединения работодателей электроэнергетики</t>
  </si>
  <si>
    <t>Утверждена Департаментом ЖКХ, энергетики и регулирования тарифой на 2020-2024 гг.</t>
  </si>
  <si>
    <t>Фактические показатели за год, предшествующий базовому периоду
2020 год</t>
  </si>
  <si>
    <t>Показатели, утвержденные
на базовый
период *
2021 год</t>
  </si>
  <si>
    <t>Приказ ДЭиРТ ЯО №359 от          28.10.2020 г.</t>
  </si>
  <si>
    <t>2023</t>
  </si>
  <si>
    <t>Фактические показатели за год, предшествующий базовому периоду
2021 год</t>
  </si>
  <si>
    <t>Показатели, утвержденные
на базовый
период *
2022 год</t>
  </si>
  <si>
    <t>Факт за 2021 год</t>
  </si>
  <si>
    <t>расчетная предпринимательская прибыль</t>
  </si>
  <si>
    <t>Приказ ДЭиРТ ЯО №359 от          28.10.2020 г. В ДЖКХ направлена на рассмотрение корректировка ИП 2022-2024</t>
  </si>
  <si>
    <t>Показатели, утвержденные
на 2022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</si>
</sst>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\ _₽_-;\-* #,##0\ _₽_-;_-* &quot;-&quot;??\ _₽_-;_-@_-"/>
    <numFmt numFmtId="17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7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09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11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1\&#1054;&#1090;&#1095;&#1077;&#1090;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1\&#1060;&#1080;&#1085;&#1072;&#1085;&#1089;&#1086;&#1074;&#1099;&#1081;%20&#1088;&#1077;&#1079;&#1091;&#1083;&#1100;&#1090;&#1072;&#1090;%20&#1087;&#1086;%20&#1058;&#1055;_&#1055;&#1077;&#1088;&#1077;&#1076;&#1072;&#1095;&#1072;_202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-18.%20&#1055;.%201.15-&#1055;1.25_21.04.202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3\&#1055;&#1083;&#1072;&#1085;&#1080;&#1088;&#1091;&#1077;&#1084;&#1099;&#1077;%20&#1073;&#1072;&#1083;&#1072;&#1085;&#1089;&#1086;&#1074;&#1099;&#1077;%20&#1087;&#1086;&#1082;&#1072;&#1079;&#1072;&#1090;&#1077;&#1083;&#1080;%20&#1085;&#1072;%202023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3_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Услуги произв. характера"/>
      <sheetName val="Материалы"/>
      <sheetName val="ФОТ"/>
      <sheetName val="Кап. ремонт"/>
    </sheetNames>
    <sheetDataSet>
      <sheetData sheetId="4">
        <row r="8">
          <cell r="L8">
            <v>25796.417846143577</v>
          </cell>
          <cell r="M8">
            <v>26559.99181438943</v>
          </cell>
          <cell r="N8">
            <v>27346.167572095357</v>
          </cell>
          <cell r="O8">
            <v>28155.61413222938</v>
          </cell>
        </row>
        <row r="9">
          <cell r="L9">
            <v>1758.7557505552318</v>
          </cell>
          <cell r="M9">
            <v>1810.8149207716667</v>
          </cell>
          <cell r="N9">
            <v>1864.415042426508</v>
          </cell>
          <cell r="O9">
            <v>1919.601727682333</v>
          </cell>
        </row>
        <row r="10">
          <cell r="L10">
            <v>21275.399626726496</v>
          </cell>
          <cell r="M10">
            <v>21905.151455677602</v>
          </cell>
          <cell r="N10">
            <v>22553.54393876566</v>
          </cell>
          <cell r="O10">
            <v>23221.128839353125</v>
          </cell>
        </row>
        <row r="17">
          <cell r="L17">
            <v>44102.95240045555</v>
          </cell>
          <cell r="M17">
            <v>45408.39979150904</v>
          </cell>
          <cell r="N17">
            <v>46752.48842533771</v>
          </cell>
          <cell r="O17">
            <v>48136.36208272771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Льготы по КД"/>
      <sheetName val="Тепловая энергия"/>
      <sheetName val="Услуги произв. характера"/>
      <sheetName val="Материалы"/>
      <sheetName val="ФОТ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Кап. ремонт"/>
    </sheetNames>
    <sheetDataSet>
      <sheetData sheetId="2">
        <row r="12">
          <cell r="L12">
            <v>98978.65165160528</v>
          </cell>
          <cell r="M12">
            <v>102937.7977176695</v>
          </cell>
          <cell r="N12">
            <v>107055.30962637629</v>
          </cell>
          <cell r="O12">
            <v>111337.52201143134</v>
          </cell>
        </row>
        <row r="17">
          <cell r="L17">
            <v>178738.63825698287</v>
          </cell>
          <cell r="M17">
            <v>182823.45598509233</v>
          </cell>
          <cell r="N17">
            <v>196025.87868294137</v>
          </cell>
          <cell r="O17">
            <v>208020.72215095253</v>
          </cell>
        </row>
      </sheetData>
      <sheetData sheetId="4">
        <row r="39">
          <cell r="L39">
            <v>1696.677791022656</v>
          </cell>
          <cell r="M39">
            <v>1764.5449026635624</v>
          </cell>
          <cell r="N39">
            <v>1835.126698770105</v>
          </cell>
          <cell r="O39">
            <v>1908.5317667209092</v>
          </cell>
        </row>
        <row r="61">
          <cell r="L61">
            <v>306211.5806624762</v>
          </cell>
          <cell r="M61">
            <v>309716.03063228563</v>
          </cell>
          <cell r="N61">
            <v>330310.67086150264</v>
          </cell>
          <cell r="O61">
            <v>342123.2205621365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ИП 2021"/>
      <sheetName val="БДДС (сравн.)"/>
      <sheetName val="БДДС (факт 2021)_мес"/>
      <sheetName val="Лист2"/>
      <sheetName val="БДДС (факт 2020)_мес"/>
      <sheetName val="БДДС (факт 2019)_мес"/>
      <sheetName val="БДДС (факт 2018) мес"/>
      <sheetName val="БДДС (2017) мес."/>
      <sheetName val="БДДС (план 2018) мес."/>
      <sheetName val="БДДС (план 2019)_мес."/>
      <sheetName val="БДР (сравн.)"/>
      <sheetName val="БДР (сравн.)_2018"/>
      <sheetName val="БДР_2021"/>
      <sheetName val="БДР_2020"/>
      <sheetName val="БДР_2019"/>
      <sheetName val="БДР_2018"/>
      <sheetName val="БДР_2018 (с экономией)"/>
      <sheetName val="БДР _факт. 2017"/>
      <sheetName val="Расшифровка прочей выручки"/>
      <sheetName val="НВВ_2016-2021"/>
      <sheetName val="Баланс_2016-2021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  <sheetName val="НВВ_2016-2020"/>
      <sheetName val="Баланс_2020"/>
    </sheetNames>
    <sheetDataSet>
      <sheetData sheetId="15">
        <row r="12">
          <cell r="BW12">
            <v>502844.441355</v>
          </cell>
        </row>
      </sheetData>
      <sheetData sheetId="22">
        <row r="40">
          <cell r="BV40">
            <v>51979.999247231666</v>
          </cell>
        </row>
      </sheetData>
      <sheetData sheetId="23">
        <row r="6">
          <cell r="O6">
            <v>364969.4799999999</v>
          </cell>
        </row>
        <row r="27">
          <cell r="O27">
            <v>251037.86</v>
          </cell>
        </row>
        <row r="29">
          <cell r="G29">
            <v>505.52</v>
          </cell>
          <cell r="K29">
            <v>535.98</v>
          </cell>
        </row>
        <row r="64">
          <cell r="O64">
            <v>244650.05</v>
          </cell>
        </row>
        <row r="66">
          <cell r="G66">
            <v>503.49</v>
          </cell>
          <cell r="L66">
            <v>498.37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9 мес."/>
      <sheetName val="фин.рез 9 мес"/>
      <sheetName val="расчет 2018"/>
      <sheetName val="Лист1"/>
      <sheetName val="фин.рез.2021"/>
    </sheetNames>
    <sheetDataSet>
      <sheetData sheetId="4">
        <row r="8">
          <cell r="G8">
            <v>133055581.11567551</v>
          </cell>
        </row>
        <row r="135">
          <cell r="G135">
            <v>100203319.13576645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1"/>
      <sheetName val="П1.17.1 2022"/>
      <sheetName val="Ввод ОС по ИП 2022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8">
        <row r="13">
          <cell r="C13">
            <v>59372.50966999999</v>
          </cell>
          <cell r="F13">
            <v>65808.63083333333</v>
          </cell>
        </row>
      </sheetData>
      <sheetData sheetId="11">
        <row r="24">
          <cell r="G24">
            <v>357.09323600000005</v>
          </cell>
        </row>
      </sheetData>
      <sheetData sheetId="12">
        <row r="13">
          <cell r="D13">
            <v>511.5204214688761</v>
          </cell>
          <cell r="E13">
            <v>580.8684529976141</v>
          </cell>
        </row>
      </sheetData>
      <sheetData sheetId="13">
        <row r="10">
          <cell r="F10">
            <v>104.89112565053733</v>
          </cell>
        </row>
        <row r="12">
          <cell r="F12">
            <v>293068.3397741435</v>
          </cell>
        </row>
      </sheetData>
      <sheetData sheetId="14">
        <row r="13">
          <cell r="G13">
            <v>563802.137432393</v>
          </cell>
        </row>
        <row r="14">
          <cell r="E14">
            <v>1.5343418082514582</v>
          </cell>
          <cell r="F14">
            <v>1.6242854222264327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5 (на долгосрочный период)"/>
      <sheetName val="П1.4 (на долгосрочный период)"/>
      <sheetName val="П1.4 (2021 для согласования)"/>
      <sheetName val="П 1.5"/>
      <sheetName val="П 1.6"/>
      <sheetName val="1.30"/>
      <sheetName val="Предложение по потерям"/>
    </sheetNames>
    <sheetDataSet>
      <sheetData sheetId="5">
        <row r="24">
          <cell r="M24">
            <v>154.56703199999998</v>
          </cell>
        </row>
      </sheetData>
      <sheetData sheetId="6">
        <row r="19">
          <cell r="M19">
            <v>11.968583818164841</v>
          </cell>
        </row>
        <row r="24">
          <cell r="M24">
            <v>160.440932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Аренда_2021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7">
          <cell r="K17">
            <v>24564.186488312742</v>
          </cell>
          <cell r="L17">
            <v>27061.103205230993</v>
          </cell>
        </row>
        <row r="18">
          <cell r="J18">
            <v>132192.7533012296</v>
          </cell>
          <cell r="K18">
            <v>160374.96479737968</v>
          </cell>
          <cell r="L18">
            <v>202322.05668138753</v>
          </cell>
        </row>
      </sheetData>
      <sheetData sheetId="4">
        <row r="8">
          <cell r="M8">
            <v>19447.28871356717</v>
          </cell>
          <cell r="O8">
            <v>30400.608859585307</v>
          </cell>
          <cell r="P8">
            <v>30638.64562695586</v>
          </cell>
        </row>
        <row r="9">
          <cell r="M9">
            <v>2150.1408184490356</v>
          </cell>
          <cell r="O9">
            <v>2040.0763406202866</v>
          </cell>
          <cell r="P9">
            <v>2056.0501383673436</v>
          </cell>
        </row>
        <row r="15">
          <cell r="M15">
            <v>98365.75857948815</v>
          </cell>
          <cell r="O15">
            <v>105373.5216582893</v>
          </cell>
          <cell r="P15">
            <v>106198.59633287371</v>
          </cell>
        </row>
        <row r="17">
          <cell r="O17">
            <v>55230</v>
          </cell>
          <cell r="P17">
            <v>55230</v>
          </cell>
        </row>
        <row r="33">
          <cell r="M33">
            <v>13370.774999999998</v>
          </cell>
          <cell r="O33">
            <v>23757.573</v>
          </cell>
          <cell r="P33">
            <v>23757.573</v>
          </cell>
        </row>
        <row r="55">
          <cell r="M55">
            <v>303407.1380979861</v>
          </cell>
          <cell r="O55">
            <v>368883.2166173286</v>
          </cell>
          <cell r="P55">
            <v>405030.25206402864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ybels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66"/>
  <sheetViews>
    <sheetView tabSelected="1" view="pageBreakPreview" zoomScaleSheetLayoutView="100" zoomScalePageLayoutView="0" workbookViewId="0" topLeftCell="A4">
      <selection activeCell="AM66" sqref="AM66:BB66"/>
    </sheetView>
  </sheetViews>
  <sheetFormatPr defaultColWidth="0.875" defaultRowHeight="12.75"/>
  <cols>
    <col min="1" max="1" width="2.25390625" style="1" customWidth="1"/>
    <col min="2" max="2" width="7.375" style="1" customWidth="1"/>
    <col min="3" max="3" width="2.125" style="1" customWidth="1"/>
    <col min="4" max="85" width="0.875" style="1" customWidth="1"/>
    <col min="86" max="86" width="2.875" style="1" customWidth="1"/>
    <col min="87" max="108" width="0.875" style="1" customWidth="1"/>
    <col min="109" max="109" width="15.875" style="1" hidden="1" customWidth="1"/>
    <col min="110" max="112" width="15.125" style="1" hidden="1" customWidth="1"/>
    <col min="113" max="113" width="12.125" style="1" customWidth="1"/>
    <col min="114" max="16384" width="0.875" style="1" customWidth="1"/>
  </cols>
  <sheetData>
    <row r="1" s="3" customFormat="1" ht="12.75">
      <c r="BT1" s="3" t="s">
        <v>2</v>
      </c>
    </row>
    <row r="2" spans="72:108" s="3" customFormat="1" ht="39.75" customHeight="1">
      <c r="BT2" s="97" t="s">
        <v>3</v>
      </c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ht="3" customHeight="1"/>
    <row r="4" spans="72:108" s="4" customFormat="1" ht="24" customHeight="1">
      <c r="BT4" s="96" t="s">
        <v>4</v>
      </c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6" ht="15.75">
      <c r="DD6" s="6" t="s">
        <v>5</v>
      </c>
    </row>
    <row r="8" spans="2:108" s="5" customFormat="1" ht="16.5">
      <c r="B8" s="100" t="s">
        <v>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</row>
    <row r="9" spans="2:108" s="5" customFormat="1" ht="6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5" customFormat="1" ht="16.5">
      <c r="B10" s="100" t="s"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50:86" s="5" customFormat="1" ht="16.5">
      <c r="AX11" s="7" t="s">
        <v>8</v>
      </c>
      <c r="AY11" s="101" t="s">
        <v>163</v>
      </c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5" t="s">
        <v>9</v>
      </c>
    </row>
    <row r="12" spans="2:108" s="5" customFormat="1" ht="16.5">
      <c r="B12" s="100" t="s">
        <v>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</row>
    <row r="14" spans="2:108" ht="15.75">
      <c r="B14" s="89" t="s">
        <v>144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</row>
    <row r="15" spans="2:108" s="3" customFormat="1" ht="12.75">
      <c r="B15" s="88" t="s">
        <v>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</row>
    <row r="16" spans="2:108" ht="15.75">
      <c r="B16" s="89" t="s">
        <v>145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</row>
    <row r="18" spans="2:108" ht="15.75">
      <c r="B18" s="90" t="s">
        <v>12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20" spans="2:108" ht="15.75">
      <c r="B20" s="1" t="s">
        <v>13</v>
      </c>
      <c r="AD20" s="98" t="s">
        <v>144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2:108" ht="15.75">
      <c r="B21" s="1" t="s">
        <v>14</v>
      </c>
      <c r="AK21" s="99" t="s">
        <v>146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</row>
    <row r="22" spans="2:108" ht="15.75">
      <c r="B22" s="1" t="s">
        <v>15</v>
      </c>
      <c r="AA22" s="93" t="s">
        <v>147</v>
      </c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</row>
    <row r="23" spans="2:108" ht="15.75">
      <c r="B23" s="1" t="s">
        <v>16</v>
      </c>
      <c r="AA23" s="93" t="s">
        <v>147</v>
      </c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</row>
    <row r="24" spans="2:108" ht="15.75">
      <c r="B24" s="1" t="s">
        <v>17</v>
      </c>
      <c r="K24" s="93" t="s">
        <v>148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</row>
    <row r="25" spans="2:108" ht="15.75">
      <c r="B25" s="1" t="s">
        <v>18</v>
      </c>
      <c r="K25" s="93" t="s">
        <v>149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</row>
    <row r="26" spans="2:108" ht="15.75">
      <c r="B26" s="1" t="s">
        <v>19</v>
      </c>
      <c r="AC26" s="99" t="s">
        <v>150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2:108" ht="15.75">
      <c r="B27" s="1" t="s">
        <v>20</v>
      </c>
      <c r="AI27" s="91" t="s">
        <v>151</v>
      </c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2:108" ht="15.75">
      <c r="B28" s="1" t="s">
        <v>21</v>
      </c>
      <c r="AC28" s="93" t="s">
        <v>152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</row>
    <row r="29" spans="2:108" ht="15.75">
      <c r="B29" s="1" t="s">
        <v>22</v>
      </c>
      <c r="K29" s="93" t="s">
        <v>152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</row>
    <row r="31" spans="2:108" ht="15.75">
      <c r="B31" s="90" t="s">
        <v>23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3" spans="2:112" s="3" customFormat="1" ht="82.5" customHeight="1">
      <c r="B33" s="102" t="s">
        <v>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3"/>
      <c r="AM33" s="104" t="s">
        <v>1</v>
      </c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104" t="s">
        <v>164</v>
      </c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3"/>
      <c r="BW33" s="104" t="s">
        <v>165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3"/>
      <c r="CN33" s="104" t="s">
        <v>155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3" t="s">
        <v>153</v>
      </c>
      <c r="DF33" s="13" t="s">
        <v>154</v>
      </c>
      <c r="DG33" s="13" t="s">
        <v>155</v>
      </c>
      <c r="DH33" s="13" t="s">
        <v>156</v>
      </c>
    </row>
    <row r="34" spans="2:112" s="2" customFormat="1" ht="45.75" customHeight="1">
      <c r="B34" s="47" t="s">
        <v>24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</row>
    <row r="35" spans="2:112" s="3" customFormat="1" ht="27.75" customHeight="1">
      <c r="B35" s="94" t="s">
        <v>26</v>
      </c>
      <c r="C35" s="94"/>
      <c r="D35" s="94"/>
      <c r="E35" s="94"/>
      <c r="F35" s="94"/>
      <c r="G35" s="94"/>
      <c r="H35" s="94"/>
      <c r="I35" s="94"/>
      <c r="J35" s="94"/>
      <c r="K35" s="95" t="s">
        <v>25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80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80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2"/>
      <c r="BW35" s="80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2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14"/>
      <c r="DF35" s="14"/>
      <c r="DG35" s="14"/>
      <c r="DH35" s="14"/>
    </row>
    <row r="36" spans="2:112" ht="15" customHeight="1">
      <c r="B36" s="42" t="s">
        <v>27</v>
      </c>
      <c r="C36" s="42"/>
      <c r="D36" s="42"/>
      <c r="E36" s="42"/>
      <c r="F36" s="42"/>
      <c r="G36" s="42"/>
      <c r="H36" s="42"/>
      <c r="I36" s="42"/>
      <c r="J36" s="42"/>
      <c r="K36" s="43" t="s">
        <v>28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6" t="s">
        <v>29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/>
      <c r="BC36" s="54">
        <f>'[3]БДР_2021'!$BW$12</f>
        <v>502844.441355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8"/>
      <c r="BW36" s="54">
        <f>'[5]Расчет одност. тарифа'!$G$13</f>
        <v>563802.137432393</v>
      </c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57">
        <f>BW36*1.04</f>
        <v>586354.2229296888</v>
      </c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15">
        <f>CN36*1.04</f>
        <v>609808.3918468764</v>
      </c>
      <c r="DF36" s="15">
        <f>DE36*1.04</f>
        <v>634200.7275207514</v>
      </c>
      <c r="DG36" s="15">
        <f>DF36*1.04</f>
        <v>659568.7566215815</v>
      </c>
      <c r="DH36" s="15">
        <f>DG36*1.04</f>
        <v>685951.5068864448</v>
      </c>
    </row>
    <row r="37" spans="2:112" s="3" customFormat="1" ht="15" customHeight="1"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3" t="s">
        <v>31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36" t="s">
        <v>29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/>
      <c r="BC37" s="54">
        <f>'[4]фин.рез.2021'!$G$8/1000</f>
        <v>133055.5811156755</v>
      </c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54">
        <f>BC37/BC36*BW36</f>
        <v>149185.34413581438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57">
        <f>BW37/BW36*CN36</f>
        <v>155152.75790124695</v>
      </c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15">
        <f>CN37/CN36*DE36</f>
        <v>161358.86821729684</v>
      </c>
      <c r="DF37" s="15">
        <f>DE37/DE36*DF36</f>
        <v>167813.2229459887</v>
      </c>
      <c r="DG37" s="15">
        <f>DF37/DF36*DG36</f>
        <v>174525.75186382825</v>
      </c>
      <c r="DH37" s="15">
        <f>DG37/DG36*DH36</f>
        <v>181506.78193838138</v>
      </c>
    </row>
    <row r="38" spans="2:112" s="3" customFormat="1" ht="40.5" customHeight="1">
      <c r="B38" s="42" t="s">
        <v>32</v>
      </c>
      <c r="C38" s="42"/>
      <c r="D38" s="42"/>
      <c r="E38" s="42"/>
      <c r="F38" s="42"/>
      <c r="G38" s="42"/>
      <c r="H38" s="42"/>
      <c r="I38" s="42"/>
      <c r="J38" s="42"/>
      <c r="K38" s="43" t="s">
        <v>33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36" t="s">
        <v>29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/>
      <c r="BC38" s="54">
        <f>BC37+'[3]НВВ_2016-2021'!$BV$40</f>
        <v>185035.58036290717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54">
        <f>BW37+'[7]Корр СМЕТА'!$O$17</f>
        <v>204415.34413581438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8"/>
      <c r="CN38" s="54">
        <f>CN37+'[7]Корр СМЕТА'!$P$17</f>
        <v>210382.75790124695</v>
      </c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  <c r="DE38" s="15">
        <f>DE37+'[1]Корр СМЕТА'!L17</f>
        <v>205461.82061775238</v>
      </c>
      <c r="DF38" s="15">
        <f>DF37+'[1]Корр СМЕТА'!M17</f>
        <v>213221.62273749773</v>
      </c>
      <c r="DG38" s="15">
        <f>DG37+'[1]Корр СМЕТА'!N17</f>
        <v>221278.24028916596</v>
      </c>
      <c r="DH38" s="15">
        <f>DH37+'[1]Корр СМЕТА'!O17</f>
        <v>229643.1440211091</v>
      </c>
    </row>
    <row r="39" spans="2:112" s="3" customFormat="1" ht="14.25" customHeight="1">
      <c r="B39" s="42" t="s">
        <v>34</v>
      </c>
      <c r="C39" s="42"/>
      <c r="D39" s="42"/>
      <c r="E39" s="42"/>
      <c r="F39" s="42"/>
      <c r="G39" s="42"/>
      <c r="H39" s="42"/>
      <c r="I39" s="42"/>
      <c r="J39" s="42"/>
      <c r="K39" s="43" t="s">
        <v>35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36" t="s">
        <v>29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/>
      <c r="BC39" s="54">
        <f>'[4]фин.рез.2021'!$G$135/1000</f>
        <v>100203.31913576645</v>
      </c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54">
        <f>BC39/BC36*BW36</f>
        <v>112350.54195752933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8"/>
      <c r="CN39" s="57">
        <f>BW39/BW36*CN36</f>
        <v>116844.5636358305</v>
      </c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15">
        <f>CN39/CN36*DE36</f>
        <v>121518.34618126374</v>
      </c>
      <c r="DF39" s="15">
        <f>DE39/DE36*DF36</f>
        <v>126379.08002851429</v>
      </c>
      <c r="DG39" s="15">
        <f>DF39/DF36*DG36</f>
        <v>131434.24322965488</v>
      </c>
      <c r="DH39" s="15">
        <f>DG39/DG36*DH36</f>
        <v>136691.61295884105</v>
      </c>
    </row>
    <row r="40" spans="2:112" s="3" customFormat="1" ht="27.75" customHeight="1">
      <c r="B40" s="42" t="s">
        <v>36</v>
      </c>
      <c r="C40" s="42"/>
      <c r="D40" s="42"/>
      <c r="E40" s="42"/>
      <c r="F40" s="42"/>
      <c r="G40" s="42"/>
      <c r="H40" s="42"/>
      <c r="I40" s="42"/>
      <c r="J40" s="42"/>
      <c r="K40" s="43" t="s">
        <v>37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36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/>
      <c r="BC40" s="85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7"/>
      <c r="BW40" s="85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7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14"/>
      <c r="DF40" s="14"/>
      <c r="DG40" s="14"/>
      <c r="DH40" s="16"/>
    </row>
    <row r="41" spans="2:112" s="3" customFormat="1" ht="93" customHeight="1">
      <c r="B41" s="42" t="s">
        <v>38</v>
      </c>
      <c r="C41" s="42"/>
      <c r="D41" s="42"/>
      <c r="E41" s="42"/>
      <c r="F41" s="42"/>
      <c r="G41" s="42"/>
      <c r="H41" s="42"/>
      <c r="I41" s="42"/>
      <c r="J41" s="42"/>
      <c r="K41" s="43" t="s">
        <v>40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36" t="s">
        <v>39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4">
        <f>BC39/BC36</f>
        <v>0.19927299756113745</v>
      </c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>
        <f>BW39/BW36</f>
        <v>0.19927299756113745</v>
      </c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>
        <f>CN39/CN36</f>
        <v>0.19927299756113745</v>
      </c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27">
        <f>DE39/DE36</f>
        <v>0.19927299756113745</v>
      </c>
      <c r="DF41" s="27">
        <f>DF39/DF36</f>
        <v>0.19927299756113745</v>
      </c>
      <c r="DG41" s="27">
        <f>DG39/DG36</f>
        <v>0.19927299756113745</v>
      </c>
      <c r="DH41" s="27">
        <f>DH39/DH36</f>
        <v>0.19927299756113745</v>
      </c>
    </row>
    <row r="42" spans="2:112" s="3" customFormat="1" ht="40.5" customHeight="1">
      <c r="B42" s="42" t="s">
        <v>41</v>
      </c>
      <c r="C42" s="42"/>
      <c r="D42" s="42"/>
      <c r="E42" s="42"/>
      <c r="F42" s="42"/>
      <c r="G42" s="42"/>
      <c r="H42" s="42"/>
      <c r="I42" s="42"/>
      <c r="J42" s="42"/>
      <c r="K42" s="43" t="s">
        <v>42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36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/>
      <c r="BC42" s="80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2"/>
      <c r="BW42" s="80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2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14"/>
      <c r="DF42" s="14"/>
      <c r="DG42" s="14"/>
      <c r="DH42" s="16"/>
    </row>
    <row r="43" spans="2:112" s="3" customFormat="1" ht="54" customHeight="1">
      <c r="B43" s="42" t="s">
        <v>46</v>
      </c>
      <c r="C43" s="42"/>
      <c r="D43" s="42"/>
      <c r="E43" s="42"/>
      <c r="F43" s="42"/>
      <c r="G43" s="42"/>
      <c r="H43" s="42"/>
      <c r="I43" s="42"/>
      <c r="J43" s="42"/>
      <c r="K43" s="43" t="s">
        <v>47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36" t="s">
        <v>44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/>
      <c r="BC43" s="77">
        <v>103.88929999999999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9"/>
      <c r="BW43" s="77">
        <f>'[5]Расчет тарифа на  содерж.'!$F$10</f>
        <v>104.89112565053733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9"/>
      <c r="CN43" s="83">
        <f>BW43</f>
        <v>104.89112565053733</v>
      </c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17">
        <f>CN43</f>
        <v>104.89112565053733</v>
      </c>
      <c r="DF43" s="17">
        <f aca="true" t="shared" si="0" ref="DF43:DH46">DE43</f>
        <v>104.89112565053733</v>
      </c>
      <c r="DG43" s="17">
        <f t="shared" si="0"/>
        <v>104.89112565053733</v>
      </c>
      <c r="DH43" s="17">
        <f t="shared" si="0"/>
        <v>104.89112565053733</v>
      </c>
    </row>
    <row r="44" spans="2:112" s="3" customFormat="1" ht="40.5" customHeight="1">
      <c r="B44" s="42" t="s">
        <v>48</v>
      </c>
      <c r="C44" s="42"/>
      <c r="D44" s="42"/>
      <c r="E44" s="42"/>
      <c r="F44" s="42"/>
      <c r="G44" s="42"/>
      <c r="H44" s="42"/>
      <c r="I44" s="42"/>
      <c r="J44" s="42"/>
      <c r="K44" s="43" t="s">
        <v>50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36" t="s">
        <v>49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/>
      <c r="BC44" s="77">
        <f>'[3]Баланс_2016-2021'!$O$6</f>
        <v>364969.4799999999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9"/>
      <c r="BW44" s="77">
        <f>'[5]П1.25'!$G$24*1000</f>
        <v>357093.23600000003</v>
      </c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9"/>
      <c r="CN44" s="83">
        <f>BW44</f>
        <v>357093.23600000003</v>
      </c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17">
        <f>CN44</f>
        <v>357093.23600000003</v>
      </c>
      <c r="DF44" s="17">
        <f t="shared" si="0"/>
        <v>357093.23600000003</v>
      </c>
      <c r="DG44" s="17">
        <f t="shared" si="0"/>
        <v>357093.23600000003</v>
      </c>
      <c r="DH44" s="17">
        <f t="shared" si="0"/>
        <v>357093.23600000003</v>
      </c>
    </row>
    <row r="45" spans="2:112" s="3" customFormat="1" ht="58.5" customHeight="1">
      <c r="B45" s="42" t="s">
        <v>51</v>
      </c>
      <c r="C45" s="42"/>
      <c r="D45" s="42"/>
      <c r="E45" s="42"/>
      <c r="F45" s="42"/>
      <c r="G45" s="42"/>
      <c r="H45" s="42"/>
      <c r="I45" s="42"/>
      <c r="J45" s="42"/>
      <c r="K45" s="43" t="s">
        <v>52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36" t="s">
        <v>49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/>
      <c r="BC45" s="77">
        <f>'[6]П1.4 (2021 для согласования)'!$M$24*1000</f>
        <v>160440.932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9"/>
      <c r="BW45" s="77">
        <f>'[6]П1.4 (на долгосрочный период)'!$M$24*1000</f>
        <v>154567.03199999998</v>
      </c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9"/>
      <c r="CN45" s="83">
        <f>BW45</f>
        <v>154567.03199999998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17">
        <f>CN45</f>
        <v>154567.03199999998</v>
      </c>
      <c r="DF45" s="17">
        <f t="shared" si="0"/>
        <v>154567.03199999998</v>
      </c>
      <c r="DG45" s="17">
        <f t="shared" si="0"/>
        <v>154567.03199999998</v>
      </c>
      <c r="DH45" s="17">
        <f t="shared" si="0"/>
        <v>154567.03199999998</v>
      </c>
    </row>
    <row r="46" spans="2:112" s="3" customFormat="1" ht="27.75" customHeight="1">
      <c r="B46" s="42" t="s">
        <v>53</v>
      </c>
      <c r="C46" s="42"/>
      <c r="D46" s="42"/>
      <c r="E46" s="42"/>
      <c r="F46" s="42"/>
      <c r="G46" s="42"/>
      <c r="H46" s="42"/>
      <c r="I46" s="42"/>
      <c r="J46" s="42"/>
      <c r="K46" s="43" t="s">
        <v>54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36" t="s">
        <v>39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/>
      <c r="BC46" s="73">
        <f>'[6]П1.4 (2021 для согласования)'!$M$19</f>
        <v>11.968583818164841</v>
      </c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5"/>
      <c r="BW46" s="73">
        <v>13.37</v>
      </c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5"/>
      <c r="CN46" s="76">
        <v>13.37</v>
      </c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28">
        <f>CN46</f>
        <v>13.37</v>
      </c>
      <c r="DF46" s="28">
        <f t="shared" si="0"/>
        <v>13.37</v>
      </c>
      <c r="DG46" s="28">
        <f t="shared" si="0"/>
        <v>13.37</v>
      </c>
      <c r="DH46" s="28">
        <f t="shared" si="0"/>
        <v>13.37</v>
      </c>
    </row>
    <row r="47" spans="2:112" s="3" customFormat="1" ht="66" customHeight="1">
      <c r="B47" s="42" t="s">
        <v>55</v>
      </c>
      <c r="C47" s="42"/>
      <c r="D47" s="42"/>
      <c r="E47" s="42"/>
      <c r="F47" s="42"/>
      <c r="G47" s="42"/>
      <c r="H47" s="42"/>
      <c r="I47" s="42"/>
      <c r="J47" s="42"/>
      <c r="K47" s="43" t="s">
        <v>139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36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/>
      <c r="BC47" s="39" t="s">
        <v>166</v>
      </c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1"/>
      <c r="BW47" s="36" t="s">
        <v>159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  <c r="DE47" s="18" t="s">
        <v>157</v>
      </c>
      <c r="DF47" s="18" t="s">
        <v>157</v>
      </c>
      <c r="DG47" s="18" t="s">
        <v>157</v>
      </c>
      <c r="DH47" s="18" t="s">
        <v>157</v>
      </c>
    </row>
    <row r="48" spans="2:112" s="3" customFormat="1" ht="27.75" customHeight="1">
      <c r="B48" s="42" t="s">
        <v>56</v>
      </c>
      <c r="C48" s="42"/>
      <c r="D48" s="42"/>
      <c r="E48" s="42"/>
      <c r="F48" s="42"/>
      <c r="G48" s="42"/>
      <c r="H48" s="42"/>
      <c r="I48" s="42"/>
      <c r="J48" s="42"/>
      <c r="K48" s="43" t="s">
        <v>57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36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/>
      <c r="BC48" s="54">
        <f>'[7]Корр СМЕТА'!$M$55</f>
        <v>303407.1380979861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6"/>
      <c r="BW48" s="54">
        <f>'[7]Корр СМЕТА'!$O$55</f>
        <v>368883.2166173286</v>
      </c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6"/>
      <c r="CN48" s="57">
        <f>'[7]Корр СМЕТА'!$P$55</f>
        <v>405030.25206402864</v>
      </c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15">
        <f>'[2]Корр СМЕТА'!$L$61</f>
        <v>306211.5806624762</v>
      </c>
      <c r="DF48" s="15">
        <f>'[2]Корр СМЕТА'!$M$61</f>
        <v>309716.03063228563</v>
      </c>
      <c r="DG48" s="15">
        <f>'[2]Корр СМЕТА'!$N$61</f>
        <v>330310.67086150264</v>
      </c>
      <c r="DH48" s="15">
        <f>'[2]Корр СМЕТА'!$O$61</f>
        <v>342123.2205621365</v>
      </c>
    </row>
    <row r="49" spans="2:112" s="3" customFormat="1" ht="97.5" customHeight="1">
      <c r="B49" s="42" t="s">
        <v>58</v>
      </c>
      <c r="C49" s="42"/>
      <c r="D49" s="42"/>
      <c r="E49" s="42"/>
      <c r="F49" s="42"/>
      <c r="G49" s="42"/>
      <c r="H49" s="42"/>
      <c r="I49" s="42"/>
      <c r="J49" s="42"/>
      <c r="K49" s="43" t="s">
        <v>138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36" t="s">
        <v>29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/>
      <c r="BC49" s="54">
        <f>'[7]ПР'!$J$18</f>
        <v>132192.7533012296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6"/>
      <c r="BW49" s="44">
        <f>'[7]ПР'!$K$18</f>
        <v>160374.96479737968</v>
      </c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6"/>
      <c r="CN49" s="69">
        <f>'[7]ПР'!$L$18</f>
        <v>202322.05668138753</v>
      </c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21">
        <f>'[2]ПР'!$L$17</f>
        <v>178738.63825698287</v>
      </c>
      <c r="DF49" s="21">
        <f>'[2]ПР'!$M$17</f>
        <v>182823.45598509233</v>
      </c>
      <c r="DG49" s="21">
        <f>'[2]ПР'!$N$17</f>
        <v>196025.87868294137</v>
      </c>
      <c r="DH49" s="21">
        <f>'[2]ПР'!$O$17</f>
        <v>208020.72215095253</v>
      </c>
    </row>
    <row r="50" spans="2:112" s="3" customFormat="1" ht="66" customHeight="1">
      <c r="B50" s="42"/>
      <c r="C50" s="42"/>
      <c r="D50" s="42"/>
      <c r="E50" s="42"/>
      <c r="F50" s="42"/>
      <c r="G50" s="42"/>
      <c r="H50" s="42"/>
      <c r="I50" s="42"/>
      <c r="J50" s="42"/>
      <c r="K50" s="43" t="s">
        <v>59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36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/>
      <c r="BC50" s="62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4"/>
      <c r="BW50" s="62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4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18"/>
      <c r="DF50" s="18"/>
      <c r="DG50" s="18"/>
      <c r="DH50" s="19"/>
    </row>
    <row r="51" spans="2:112" s="3" customFormat="1" ht="54" customHeight="1">
      <c r="B51" s="42"/>
      <c r="C51" s="42"/>
      <c r="D51" s="42"/>
      <c r="E51" s="42"/>
      <c r="F51" s="42"/>
      <c r="G51" s="42"/>
      <c r="H51" s="42"/>
      <c r="I51" s="42"/>
      <c r="J51" s="42"/>
      <c r="K51" s="43" t="s">
        <v>60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36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/>
      <c r="BC51" s="44">
        <f>'[7]Корр СМЕТА'!$M$15</f>
        <v>98365.75857948815</v>
      </c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6"/>
      <c r="BW51" s="44">
        <f>'[7]Корр СМЕТА'!$O$15</f>
        <v>105373.5216582893</v>
      </c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6"/>
      <c r="CN51" s="69">
        <f>'[7]Корр СМЕТА'!$P$15</f>
        <v>106198.59633287371</v>
      </c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20">
        <f>'[2]ПР'!$L$12</f>
        <v>98978.65165160528</v>
      </c>
      <c r="DF51" s="20">
        <f>'[2]ПР'!$M$12</f>
        <v>102937.7977176695</v>
      </c>
      <c r="DG51" s="20">
        <f>'[2]ПР'!$N$12</f>
        <v>107055.30962637629</v>
      </c>
      <c r="DH51" s="20">
        <f>'[2]ПР'!$O$12</f>
        <v>111337.52201143134</v>
      </c>
    </row>
    <row r="52" spans="2:112" s="3" customFormat="1" ht="95.25" customHeight="1">
      <c r="B52" s="42"/>
      <c r="C52" s="42"/>
      <c r="D52" s="42"/>
      <c r="E52" s="42"/>
      <c r="F52" s="42"/>
      <c r="G52" s="42"/>
      <c r="H52" s="42"/>
      <c r="I52" s="42"/>
      <c r="J52" s="42"/>
      <c r="K52" s="43" t="s">
        <v>61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36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/>
      <c r="BC52" s="44">
        <f>BC49-BC51-BC53-BC54</f>
        <v>12229.56518972524</v>
      </c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6"/>
      <c r="BW52" s="44">
        <f>BW49-BW51-BW53-BW54</f>
        <v>-2003.4285494279575</v>
      </c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6"/>
      <c r="CN52" s="69">
        <f>CN49-CN51-CN53-CN54</f>
        <v>36367.66137795962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21">
        <f>CN52/CN49*DE49</f>
        <v>32128.510247027174</v>
      </c>
      <c r="DF52" s="21">
        <f>DE52/DE49*DF49</f>
        <v>32862.76171897871</v>
      </c>
      <c r="DG52" s="21">
        <f>DF52/DF49*DG49</f>
        <v>35235.914927875645</v>
      </c>
      <c r="DH52" s="21">
        <f>DG52/DG49*DH49</f>
        <v>37392.00414860365</v>
      </c>
    </row>
    <row r="53" spans="2:112" s="3" customFormat="1" ht="15" customHeight="1">
      <c r="B53" s="42"/>
      <c r="C53" s="42"/>
      <c r="D53" s="42"/>
      <c r="E53" s="42"/>
      <c r="F53" s="42"/>
      <c r="G53" s="42"/>
      <c r="H53" s="42"/>
      <c r="I53" s="42"/>
      <c r="J53" s="42"/>
      <c r="K53" s="43" t="s">
        <v>62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36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/>
      <c r="BC53" s="44">
        <f>'[7]Корр СМЕТА'!$M$8+'[7]Корр СМЕТА'!$M$9</f>
        <v>21597.429532016205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6"/>
      <c r="BW53" s="44">
        <f>'[7]Корр СМЕТА'!$O$8+'[7]Корр СМЕТА'!$O$9</f>
        <v>32440.685200205593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6"/>
      <c r="CN53" s="44">
        <f>'[7]Корр СМЕТА'!$P$8+'[7]Корр СМЕТА'!$P$9</f>
        <v>32694.695765323202</v>
      </c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  <c r="DE53" s="21">
        <f>'[1]Корр СМЕТА'!$L$8+'[1]Корр СМЕТА'!$L$9+'[1]Корр СМЕТА'!$L$10-DE52</f>
        <v>16702.062976398134</v>
      </c>
      <c r="DF53" s="21">
        <f>'[1]Корр СМЕТА'!$M$8+'[1]Корр СМЕТА'!$M$9+'[1]Корр СМЕТА'!$M$10-DF52</f>
        <v>17413.196471859985</v>
      </c>
      <c r="DG53" s="21">
        <f>'[1]Корр СМЕТА'!$N$8+'[1]Корр СМЕТА'!$N$9+'[1]Корр СМЕТА'!$N$10-DG52</f>
        <v>16528.21162541188</v>
      </c>
      <c r="DH53" s="21">
        <f>'[1]Корр СМЕТА'!$O$8+'[1]Корр СМЕТА'!$O$9+'[1]Корр СМЕТА'!$O$10-DH52</f>
        <v>15904.340550661189</v>
      </c>
    </row>
    <row r="54" spans="2:112" s="3" customFormat="1" ht="58.5" customHeight="1">
      <c r="B54" s="42"/>
      <c r="C54" s="42"/>
      <c r="D54" s="42"/>
      <c r="E54" s="42"/>
      <c r="F54" s="42"/>
      <c r="G54" s="42"/>
      <c r="H54" s="42"/>
      <c r="I54" s="42"/>
      <c r="J54" s="42"/>
      <c r="K54" s="43" t="s">
        <v>167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36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/>
      <c r="BC54" s="44">
        <v>0</v>
      </c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6"/>
      <c r="BW54" s="44">
        <f>'[7]ПР'!$K$17</f>
        <v>24564.186488312742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6"/>
      <c r="CN54" s="44">
        <f>'[7]ПР'!$L$17</f>
        <v>27061.103205230993</v>
      </c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  <c r="DE54" s="34"/>
      <c r="DF54" s="34"/>
      <c r="DG54" s="34"/>
      <c r="DH54" s="34"/>
    </row>
    <row r="55" spans="2:112" s="3" customFormat="1" ht="47.25" customHeight="1">
      <c r="B55" s="42" t="s">
        <v>63</v>
      </c>
      <c r="C55" s="42"/>
      <c r="D55" s="42"/>
      <c r="E55" s="42"/>
      <c r="F55" s="42"/>
      <c r="G55" s="42"/>
      <c r="H55" s="42"/>
      <c r="I55" s="42"/>
      <c r="J55" s="42"/>
      <c r="K55" s="43" t="s">
        <v>140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36" t="s">
        <v>29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/>
      <c r="BC55" s="44">
        <f>BC48-BC49</f>
        <v>171214.38479675652</v>
      </c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6"/>
      <c r="BW55" s="44">
        <f>BW48-BW49</f>
        <v>208508.2518199489</v>
      </c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6"/>
      <c r="CN55" s="69">
        <f>CN48-CN49</f>
        <v>202708.1953826411</v>
      </c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21">
        <f>DE48-DE49</f>
        <v>127472.94240549332</v>
      </c>
      <c r="DF55" s="21">
        <f>DF48-DF49</f>
        <v>126892.57464719331</v>
      </c>
      <c r="DG55" s="21">
        <f>DG48-DG49</f>
        <v>134284.79217856127</v>
      </c>
      <c r="DH55" s="29">
        <f>DH48-DH49</f>
        <v>134102.49841118397</v>
      </c>
    </row>
    <row r="56" spans="2:112" s="3" customFormat="1" ht="36.75" customHeight="1">
      <c r="B56" s="42" t="s">
        <v>64</v>
      </c>
      <c r="C56" s="42"/>
      <c r="D56" s="42"/>
      <c r="E56" s="42"/>
      <c r="F56" s="42"/>
      <c r="G56" s="42"/>
      <c r="H56" s="42"/>
      <c r="I56" s="42"/>
      <c r="J56" s="42"/>
      <c r="K56" s="43" t="s">
        <v>65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36" t="s">
        <v>29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8"/>
      <c r="BC56" s="44">
        <f>'[7]Корр СМЕТА'!$M$33</f>
        <v>13370.774999999998</v>
      </c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6"/>
      <c r="BW56" s="44">
        <f>'[7]Корр СМЕТА'!$O$33</f>
        <v>23757.573</v>
      </c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6"/>
      <c r="CN56" s="69">
        <f>'[7]Корр СМЕТА'!$P$33</f>
        <v>23757.573</v>
      </c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21">
        <f>'[2]Корр СМЕТА'!$L$39</f>
        <v>1696.677791022656</v>
      </c>
      <c r="DF56" s="21">
        <f>'[2]Корр СМЕТА'!$M$39</f>
        <v>1764.5449026635624</v>
      </c>
      <c r="DG56" s="21">
        <f>'[2]Корр СМЕТА'!$N$39</f>
        <v>1835.126698770105</v>
      </c>
      <c r="DH56" s="21">
        <f>'[2]Корр СМЕТА'!$O$39</f>
        <v>1908.5317667209092</v>
      </c>
    </row>
    <row r="57" spans="2:112" s="3" customFormat="1" ht="48.75" customHeight="1">
      <c r="B57" s="42" t="s">
        <v>66</v>
      </c>
      <c r="C57" s="42"/>
      <c r="D57" s="42"/>
      <c r="E57" s="42"/>
      <c r="F57" s="42"/>
      <c r="G57" s="42"/>
      <c r="H57" s="42"/>
      <c r="I57" s="42"/>
      <c r="J57" s="42"/>
      <c r="K57" s="43" t="s">
        <v>67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36" t="s">
        <v>29</v>
      </c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/>
      <c r="BC57" s="69">
        <f>'[5]П1.20.3'!$C$13</f>
        <v>59372.50966999999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44">
        <f>'[5]П1.20.3'!$F$13</f>
        <v>65808.63083333333</v>
      </c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4"/>
      <c r="CN57" s="69">
        <v>62296</v>
      </c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21">
        <v>56071</v>
      </c>
      <c r="DF57" s="21">
        <v>53671</v>
      </c>
      <c r="DG57" s="21">
        <v>59171</v>
      </c>
      <c r="DH57" s="22">
        <v>57021</v>
      </c>
    </row>
    <row r="58" spans="2:112" s="3" customFormat="1" ht="66" customHeight="1">
      <c r="B58" s="42" t="s">
        <v>68</v>
      </c>
      <c r="C58" s="42"/>
      <c r="D58" s="42"/>
      <c r="E58" s="42"/>
      <c r="F58" s="42"/>
      <c r="G58" s="42"/>
      <c r="H58" s="42"/>
      <c r="I58" s="42"/>
      <c r="J58" s="42"/>
      <c r="K58" s="72" t="s">
        <v>69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36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/>
      <c r="BC58" s="62" t="s">
        <v>162</v>
      </c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71" t="s">
        <v>168</v>
      </c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</row>
    <row r="59" spans="2:112" s="3" customFormat="1" ht="40.5" customHeight="1">
      <c r="B59" s="42" t="s">
        <v>70</v>
      </c>
      <c r="C59" s="42"/>
      <c r="D59" s="42"/>
      <c r="E59" s="42"/>
      <c r="F59" s="42"/>
      <c r="G59" s="42"/>
      <c r="H59" s="42"/>
      <c r="I59" s="42"/>
      <c r="J59" s="42"/>
      <c r="K59" s="43" t="s">
        <v>72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36" t="s">
        <v>71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/>
      <c r="BC59" s="65">
        <v>8592.65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7"/>
      <c r="BW59" s="65">
        <v>9989.46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7"/>
      <c r="CN59" s="68">
        <v>9989.46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23">
        <f>CN59</f>
        <v>9989.46</v>
      </c>
      <c r="DF59" s="23">
        <f>DE59</f>
        <v>9989.46</v>
      </c>
      <c r="DG59" s="23">
        <f>DF59</f>
        <v>9989.46</v>
      </c>
      <c r="DH59" s="33">
        <f>DG59</f>
        <v>9989.46</v>
      </c>
    </row>
    <row r="60" spans="2:112" s="3" customFormat="1" ht="27.75" customHeight="1">
      <c r="B60" s="42" t="s">
        <v>73</v>
      </c>
      <c r="C60" s="42"/>
      <c r="D60" s="42"/>
      <c r="E60" s="42"/>
      <c r="F60" s="42"/>
      <c r="G60" s="42"/>
      <c r="H60" s="42"/>
      <c r="I60" s="42"/>
      <c r="J60" s="42"/>
      <c r="K60" s="43" t="s">
        <v>75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36" t="s">
        <v>74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/>
      <c r="BC60" s="44">
        <f>BC49/BC59</f>
        <v>15.384398678082965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6"/>
      <c r="BW60" s="44">
        <f>BW49/BW59</f>
        <v>16.054417836137258</v>
      </c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6"/>
      <c r="CN60" s="69">
        <f>CN49/CN59</f>
        <v>20.25355291290896</v>
      </c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21">
        <f>DE49/DE59</f>
        <v>17.892722755482566</v>
      </c>
      <c r="DF60" s="21">
        <f>DF49/DF59</f>
        <v>18.30163552234979</v>
      </c>
      <c r="DG60" s="21">
        <f>DG49/DG59</f>
        <v>19.62327079571282</v>
      </c>
      <c r="DH60" s="21">
        <f>DH49/DH59</f>
        <v>20.82402073294778</v>
      </c>
    </row>
    <row r="61" spans="2:112" s="3" customFormat="1" ht="54" customHeight="1">
      <c r="B61" s="42" t="s">
        <v>76</v>
      </c>
      <c r="C61" s="42"/>
      <c r="D61" s="42"/>
      <c r="E61" s="42"/>
      <c r="F61" s="42"/>
      <c r="G61" s="42"/>
      <c r="H61" s="42"/>
      <c r="I61" s="42"/>
      <c r="J61" s="42"/>
      <c r="K61" s="43" t="s">
        <v>77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36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/>
      <c r="BC61" s="62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4"/>
      <c r="BW61" s="62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4"/>
      <c r="CN61" s="69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18"/>
      <c r="DF61" s="18"/>
      <c r="DG61" s="18"/>
      <c r="DH61" s="19"/>
    </row>
    <row r="62" spans="2:112" s="3" customFormat="1" ht="33.75" customHeight="1">
      <c r="B62" s="42" t="s">
        <v>78</v>
      </c>
      <c r="C62" s="42"/>
      <c r="D62" s="42"/>
      <c r="E62" s="42"/>
      <c r="F62" s="42"/>
      <c r="G62" s="42"/>
      <c r="H62" s="42"/>
      <c r="I62" s="42"/>
      <c r="J62" s="42"/>
      <c r="K62" s="43" t="s">
        <v>80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36" t="s">
        <v>79</v>
      </c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/>
      <c r="BC62" s="59">
        <v>214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1"/>
      <c r="BW62" s="59">
        <v>217</v>
      </c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1"/>
      <c r="CN62" s="70">
        <v>217</v>
      </c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24">
        <f>CN62</f>
        <v>217</v>
      </c>
      <c r="DF62" s="24">
        <f>DE62</f>
        <v>217</v>
      </c>
      <c r="DG62" s="24">
        <f>DF62</f>
        <v>217</v>
      </c>
      <c r="DH62" s="24">
        <f>DG62</f>
        <v>217</v>
      </c>
    </row>
    <row r="63" spans="2:112" s="3" customFormat="1" ht="40.5" customHeight="1">
      <c r="B63" s="42" t="s">
        <v>81</v>
      </c>
      <c r="C63" s="42"/>
      <c r="D63" s="42"/>
      <c r="E63" s="42"/>
      <c r="F63" s="42"/>
      <c r="G63" s="42"/>
      <c r="H63" s="42"/>
      <c r="I63" s="42"/>
      <c r="J63" s="42"/>
      <c r="K63" s="43" t="s">
        <v>83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36" t="s">
        <v>82</v>
      </c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/>
      <c r="BC63" s="50">
        <f>BC51/BC62/12</f>
        <v>38.30442312285364</v>
      </c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2"/>
      <c r="BW63" s="50">
        <f>BW51/BW62/12</f>
        <v>40.466022142200195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2"/>
      <c r="CN63" s="53">
        <f>CN51/CN62/12</f>
        <v>40.78287109557362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25">
        <f>DE51/DE62/12</f>
        <v>38.01023488924934</v>
      </c>
      <c r="DF63" s="25">
        <f>DF51/DF62/12</f>
        <v>39.53064428481932</v>
      </c>
      <c r="DG63" s="25">
        <f>DG51/DG62/12</f>
        <v>41.11187005621209</v>
      </c>
      <c r="DH63" s="25">
        <f>DH51/DH62/12</f>
        <v>42.75634485846058</v>
      </c>
    </row>
    <row r="64" spans="2:112" s="3" customFormat="1" ht="54" customHeight="1">
      <c r="B64" s="42" t="s">
        <v>84</v>
      </c>
      <c r="C64" s="42"/>
      <c r="D64" s="42"/>
      <c r="E64" s="42"/>
      <c r="F64" s="42"/>
      <c r="G64" s="42"/>
      <c r="H64" s="42"/>
      <c r="I64" s="42"/>
      <c r="J64" s="42"/>
      <c r="K64" s="43" t="s">
        <v>85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36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/>
      <c r="BC64" s="48" t="s">
        <v>158</v>
      </c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</row>
    <row r="65" spans="2:112" s="3" customFormat="1" ht="50.25" customHeight="1">
      <c r="B65" s="42" t="s">
        <v>86</v>
      </c>
      <c r="C65" s="42"/>
      <c r="D65" s="42"/>
      <c r="E65" s="42"/>
      <c r="F65" s="42"/>
      <c r="G65" s="42"/>
      <c r="H65" s="42"/>
      <c r="I65" s="42"/>
      <c r="J65" s="42"/>
      <c r="K65" s="43" t="s">
        <v>87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36" t="s">
        <v>29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/>
      <c r="BC65" s="54">
        <v>164855</v>
      </c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6"/>
      <c r="BW65" s="54">
        <v>164855</v>
      </c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6"/>
      <c r="CN65" s="57">
        <v>164855</v>
      </c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15">
        <v>164855</v>
      </c>
      <c r="DF65" s="15">
        <v>164855</v>
      </c>
      <c r="DG65" s="15">
        <v>164855</v>
      </c>
      <c r="DH65" s="15">
        <v>164855</v>
      </c>
    </row>
    <row r="66" spans="2:112" s="3" customFormat="1" ht="37.5" customHeight="1">
      <c r="B66" s="42" t="s">
        <v>88</v>
      </c>
      <c r="C66" s="42"/>
      <c r="D66" s="42"/>
      <c r="E66" s="42"/>
      <c r="F66" s="42"/>
      <c r="G66" s="42"/>
      <c r="H66" s="42"/>
      <c r="I66" s="42"/>
      <c r="J66" s="42"/>
      <c r="K66" s="43" t="s">
        <v>89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36" t="s">
        <v>29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/>
      <c r="BC66" s="54">
        <v>0</v>
      </c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54">
        <v>0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8"/>
      <c r="CN66" s="57">
        <v>0</v>
      </c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15">
        <v>0</v>
      </c>
      <c r="DF66" s="15">
        <v>0</v>
      </c>
      <c r="DG66" s="15">
        <v>0</v>
      </c>
      <c r="DH66" s="26">
        <v>0</v>
      </c>
    </row>
  </sheetData>
  <sheetProtection/>
  <mergeCells count="215">
    <mergeCell ref="BC58:BV58"/>
    <mergeCell ref="BW58:DH58"/>
    <mergeCell ref="B33:AL33"/>
    <mergeCell ref="AM33:BB33"/>
    <mergeCell ref="BC33:BV33"/>
    <mergeCell ref="BW33:CM33"/>
    <mergeCell ref="CN33:DD33"/>
    <mergeCell ref="CN35:DD35"/>
    <mergeCell ref="BW36:CM36"/>
    <mergeCell ref="BW35:CM35"/>
    <mergeCell ref="AA22:DD22"/>
    <mergeCell ref="AA23:DD23"/>
    <mergeCell ref="K24:DD24"/>
    <mergeCell ref="K25:DD25"/>
    <mergeCell ref="AC26:DD26"/>
    <mergeCell ref="K29:DD29"/>
    <mergeCell ref="B31:DD31"/>
    <mergeCell ref="BT4:DD4"/>
    <mergeCell ref="BT2:DD2"/>
    <mergeCell ref="AD20:DD20"/>
    <mergeCell ref="AK21:DD21"/>
    <mergeCell ref="B8:DD8"/>
    <mergeCell ref="B10:DD10"/>
    <mergeCell ref="AY11:CG11"/>
    <mergeCell ref="B12:DD12"/>
    <mergeCell ref="B14:DD14"/>
    <mergeCell ref="B15:DD15"/>
    <mergeCell ref="B16:DD16"/>
    <mergeCell ref="B18:DD18"/>
    <mergeCell ref="AI27:DD27"/>
    <mergeCell ref="AC28:DD28"/>
    <mergeCell ref="BC36:BV36"/>
    <mergeCell ref="B35:J35"/>
    <mergeCell ref="K35:AL35"/>
    <mergeCell ref="AM35:BB35"/>
    <mergeCell ref="BC35:BV35"/>
    <mergeCell ref="CN36:DD36"/>
    <mergeCell ref="B37:J37"/>
    <mergeCell ref="K37:AL37"/>
    <mergeCell ref="AM37:BB37"/>
    <mergeCell ref="BC37:BV37"/>
    <mergeCell ref="BW37:CM37"/>
    <mergeCell ref="CN37:DD37"/>
    <mergeCell ref="B36:J36"/>
    <mergeCell ref="K36:AL36"/>
    <mergeCell ref="AM36:BB36"/>
    <mergeCell ref="B38:J38"/>
    <mergeCell ref="K38:AL38"/>
    <mergeCell ref="AM38:BB38"/>
    <mergeCell ref="BW40:CM40"/>
    <mergeCell ref="CN40:DD40"/>
    <mergeCell ref="BC38:BV38"/>
    <mergeCell ref="B39:J39"/>
    <mergeCell ref="K39:AL39"/>
    <mergeCell ref="AM39:BB39"/>
    <mergeCell ref="BC39:BV39"/>
    <mergeCell ref="BW38:CM38"/>
    <mergeCell ref="CN38:DD38"/>
    <mergeCell ref="BW39:CM39"/>
    <mergeCell ref="CN39:DD39"/>
    <mergeCell ref="BW41:CM41"/>
    <mergeCell ref="CN41:DD41"/>
    <mergeCell ref="B40:J40"/>
    <mergeCell ref="K40:AL40"/>
    <mergeCell ref="B41:J41"/>
    <mergeCell ref="K41:AL41"/>
    <mergeCell ref="AM41:BB41"/>
    <mergeCell ref="BC41:BV41"/>
    <mergeCell ref="AM40:BB40"/>
    <mergeCell ref="BC40:BV40"/>
    <mergeCell ref="B42:J42"/>
    <mergeCell ref="K42:AL42"/>
    <mergeCell ref="AM42:BB42"/>
    <mergeCell ref="BC42:BV42"/>
    <mergeCell ref="BW44:CM44"/>
    <mergeCell ref="CN44:DD44"/>
    <mergeCell ref="B43:J43"/>
    <mergeCell ref="K43:AL43"/>
    <mergeCell ref="AM43:BB43"/>
    <mergeCell ref="BC43:BV43"/>
    <mergeCell ref="BC45:BV45"/>
    <mergeCell ref="AM44:BB44"/>
    <mergeCell ref="BC44:BV44"/>
    <mergeCell ref="BW42:CM42"/>
    <mergeCell ref="CN42:DD42"/>
    <mergeCell ref="BW43:CM43"/>
    <mergeCell ref="CN43:DD43"/>
    <mergeCell ref="BW45:CM45"/>
    <mergeCell ref="CN45:DD45"/>
    <mergeCell ref="B47:J47"/>
    <mergeCell ref="K47:AL47"/>
    <mergeCell ref="AM47:BB47"/>
    <mergeCell ref="BW46:CM46"/>
    <mergeCell ref="CN46:DD46"/>
    <mergeCell ref="B44:J44"/>
    <mergeCell ref="K44:AL44"/>
    <mergeCell ref="B45:J45"/>
    <mergeCell ref="K45:AL45"/>
    <mergeCell ref="AM45:BB45"/>
    <mergeCell ref="BW49:CM49"/>
    <mergeCell ref="CN49:DD49"/>
    <mergeCell ref="B48:J48"/>
    <mergeCell ref="K48:AL48"/>
    <mergeCell ref="B49:J49"/>
    <mergeCell ref="K49:AL49"/>
    <mergeCell ref="AM49:BB49"/>
    <mergeCell ref="BC49:BV49"/>
    <mergeCell ref="BW48:CM48"/>
    <mergeCell ref="CN48:DD48"/>
    <mergeCell ref="B46:J46"/>
    <mergeCell ref="AM48:BB48"/>
    <mergeCell ref="BC48:BV48"/>
    <mergeCell ref="B50:J50"/>
    <mergeCell ref="K50:AL50"/>
    <mergeCell ref="AM50:BB50"/>
    <mergeCell ref="BC50:BV50"/>
    <mergeCell ref="K46:AL46"/>
    <mergeCell ref="AM46:BB46"/>
    <mergeCell ref="BC46:BV46"/>
    <mergeCell ref="BW52:CM52"/>
    <mergeCell ref="CN52:DD52"/>
    <mergeCell ref="B51:J51"/>
    <mergeCell ref="K51:AL51"/>
    <mergeCell ref="AM51:BB51"/>
    <mergeCell ref="BC51:BV51"/>
    <mergeCell ref="B52:J52"/>
    <mergeCell ref="K52:AL52"/>
    <mergeCell ref="AM53:BB53"/>
    <mergeCell ref="BC53:BV53"/>
    <mergeCell ref="AM52:BB52"/>
    <mergeCell ref="BC52:BV52"/>
    <mergeCell ref="BW50:CM50"/>
    <mergeCell ref="CN50:DD50"/>
    <mergeCell ref="BW51:CM51"/>
    <mergeCell ref="CN51:DD51"/>
    <mergeCell ref="BW53:CM53"/>
    <mergeCell ref="CN53:DD53"/>
    <mergeCell ref="B55:J55"/>
    <mergeCell ref="K55:AL55"/>
    <mergeCell ref="AM55:BB55"/>
    <mergeCell ref="BC55:BV55"/>
    <mergeCell ref="BW57:CM57"/>
    <mergeCell ref="CN57:DD57"/>
    <mergeCell ref="B56:J56"/>
    <mergeCell ref="K56:AL56"/>
    <mergeCell ref="AM56:BB56"/>
    <mergeCell ref="BC56:BV56"/>
    <mergeCell ref="AM57:BB57"/>
    <mergeCell ref="BC57:BV57"/>
    <mergeCell ref="BW55:CM55"/>
    <mergeCell ref="CN55:DD55"/>
    <mergeCell ref="BW56:CM56"/>
    <mergeCell ref="CN56:DD56"/>
    <mergeCell ref="CN61:DD61"/>
    <mergeCell ref="B60:J60"/>
    <mergeCell ref="K60:AL60"/>
    <mergeCell ref="AM60:BB60"/>
    <mergeCell ref="BC60:BV60"/>
    <mergeCell ref="B57:J57"/>
    <mergeCell ref="K57:AL57"/>
    <mergeCell ref="B58:J58"/>
    <mergeCell ref="K58:AL58"/>
    <mergeCell ref="AM58:BB58"/>
    <mergeCell ref="CN59:DD59"/>
    <mergeCell ref="BW60:CM60"/>
    <mergeCell ref="CN60:DD60"/>
    <mergeCell ref="BW62:CM62"/>
    <mergeCell ref="CN62:DD62"/>
    <mergeCell ref="B59:J59"/>
    <mergeCell ref="K59:AL59"/>
    <mergeCell ref="AM59:BB59"/>
    <mergeCell ref="BC59:BV59"/>
    <mergeCell ref="BW61:CM61"/>
    <mergeCell ref="K62:AL62"/>
    <mergeCell ref="AM62:BB62"/>
    <mergeCell ref="BC62:BV62"/>
    <mergeCell ref="AM61:BB61"/>
    <mergeCell ref="BC61:BV61"/>
    <mergeCell ref="BW59:CM59"/>
    <mergeCell ref="BW66:CM66"/>
    <mergeCell ref="CN66:DD66"/>
    <mergeCell ref="B63:J63"/>
    <mergeCell ref="K63:AL63"/>
    <mergeCell ref="AM63:BB63"/>
    <mergeCell ref="BC63:BV63"/>
    <mergeCell ref="BW65:CM65"/>
    <mergeCell ref="CN65:DD65"/>
    <mergeCell ref="B64:J64"/>
    <mergeCell ref="K64:AL64"/>
    <mergeCell ref="B66:J66"/>
    <mergeCell ref="K66:AL66"/>
    <mergeCell ref="AM66:BB66"/>
    <mergeCell ref="BC66:BV66"/>
    <mergeCell ref="AM65:BB65"/>
    <mergeCell ref="BC65:BV65"/>
    <mergeCell ref="B34:DH34"/>
    <mergeCell ref="BC64:DH64"/>
    <mergeCell ref="B65:J65"/>
    <mergeCell ref="K65:AL65"/>
    <mergeCell ref="BW63:CM63"/>
    <mergeCell ref="CN63:DD63"/>
    <mergeCell ref="AM64:BB64"/>
    <mergeCell ref="B61:J61"/>
    <mergeCell ref="K61:AL61"/>
    <mergeCell ref="B62:J62"/>
    <mergeCell ref="BW47:DD47"/>
    <mergeCell ref="BC47:BV47"/>
    <mergeCell ref="B54:J54"/>
    <mergeCell ref="K54:AL54"/>
    <mergeCell ref="AM54:BB54"/>
    <mergeCell ref="BC54:BV54"/>
    <mergeCell ref="BW54:CM54"/>
    <mergeCell ref="CN54:DD54"/>
    <mergeCell ref="B53:J53"/>
    <mergeCell ref="K53:AL53"/>
  </mergeCells>
  <hyperlinks>
    <hyperlink ref="AI27" r:id="rId1" display="info@rybelset.ru"/>
  </hyperlinks>
  <printOptions/>
  <pageMargins left="0.35433070866141736" right="0.1968503937007874" top="0.2362204724409449" bottom="0.2755905511811024" header="0.1968503937007874" footer="0.1968503937007874"/>
  <pageSetup fitToHeight="2" fitToWidth="1" horizontalDpi="600" verticalDpi="600" orientation="portrait" paperSize="9" scale="7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3"/>
  <sheetViews>
    <sheetView view="pageBreakPreview" zoomScaleSheetLayoutView="100" zoomScalePageLayoutView="0" workbookViewId="0" topLeftCell="A1">
      <selection activeCell="BI7" sqref="BI7:BQ7"/>
    </sheetView>
  </sheetViews>
  <sheetFormatPr defaultColWidth="0.875" defaultRowHeight="12.75"/>
  <cols>
    <col min="1" max="51" width="0.875" style="1" customWidth="1"/>
    <col min="52" max="52" width="3.375" style="1" customWidth="1"/>
    <col min="53" max="66" width="0.875" style="1" customWidth="1"/>
    <col min="67" max="67" width="3.625" style="1" customWidth="1"/>
    <col min="68" max="74" width="0.875" style="1" customWidth="1"/>
    <col min="75" max="77" width="1.75390625" style="1" customWidth="1"/>
    <col min="78" max="80" width="0.875" style="1" customWidth="1"/>
    <col min="81" max="81" width="3.625" style="1" customWidth="1"/>
    <col min="82" max="95" width="0.875" style="1" customWidth="1"/>
    <col min="96" max="96" width="2.25390625" style="1" customWidth="1"/>
    <col min="97" max="103" width="0.875" style="1" customWidth="1"/>
    <col min="104" max="104" width="2.875" style="1" customWidth="1"/>
    <col min="105" max="108" width="0.875" style="1" customWidth="1"/>
    <col min="109" max="109" width="2.625" style="1" customWidth="1"/>
    <col min="110" max="117" width="0.875" style="1" customWidth="1"/>
    <col min="118" max="118" width="1.75390625" style="1" customWidth="1"/>
    <col min="119" max="122" width="0.875" style="1" customWidth="1"/>
    <col min="123" max="123" width="3.125" style="1" customWidth="1"/>
    <col min="124" max="125" width="8.875" style="1" customWidth="1"/>
    <col min="126" max="131" width="8.875" style="1" hidden="1" customWidth="1"/>
    <col min="132" max="137" width="0.875" style="1" customWidth="1"/>
    <col min="138" max="138" width="2.375" style="1" customWidth="1"/>
    <col min="139" max="16384" width="0.875" style="1" customWidth="1"/>
  </cols>
  <sheetData>
    <row r="1" spans="2:123" ht="15.75">
      <c r="B1" s="90" t="s">
        <v>93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8"/>
    </row>
    <row r="3" spans="1:131" s="3" customFormat="1" ht="69.7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111" t="s">
        <v>1</v>
      </c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8"/>
      <c r="AZ3" s="104" t="s">
        <v>160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3"/>
      <c r="BR3" s="104" t="s">
        <v>161</v>
      </c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3"/>
      <c r="CJ3" s="104" t="s">
        <v>169</v>
      </c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3"/>
      <c r="DB3" s="104" t="s">
        <v>155</v>
      </c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4" t="s">
        <v>156</v>
      </c>
      <c r="DU3" s="103"/>
      <c r="DV3" s="105" t="s">
        <v>156</v>
      </c>
      <c r="DW3" s="105"/>
      <c r="DX3" s="104" t="s">
        <v>155</v>
      </c>
      <c r="DY3" s="103"/>
      <c r="DZ3" s="105" t="s">
        <v>156</v>
      </c>
      <c r="EA3" s="105"/>
    </row>
    <row r="4" spans="1:131" s="3" customFormat="1" ht="40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12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10"/>
      <c r="AZ4" s="104" t="s">
        <v>94</v>
      </c>
      <c r="BA4" s="102"/>
      <c r="BB4" s="102"/>
      <c r="BC4" s="102"/>
      <c r="BD4" s="102"/>
      <c r="BE4" s="102"/>
      <c r="BF4" s="102"/>
      <c r="BG4" s="102"/>
      <c r="BH4" s="103"/>
      <c r="BI4" s="104" t="s">
        <v>95</v>
      </c>
      <c r="BJ4" s="102"/>
      <c r="BK4" s="102"/>
      <c r="BL4" s="102"/>
      <c r="BM4" s="102"/>
      <c r="BN4" s="102"/>
      <c r="BO4" s="102"/>
      <c r="BP4" s="102"/>
      <c r="BQ4" s="103"/>
      <c r="BR4" s="104" t="s">
        <v>94</v>
      </c>
      <c r="BS4" s="102"/>
      <c r="BT4" s="102"/>
      <c r="BU4" s="102"/>
      <c r="BV4" s="102"/>
      <c r="BW4" s="102"/>
      <c r="BX4" s="102"/>
      <c r="BY4" s="102"/>
      <c r="BZ4" s="103"/>
      <c r="CA4" s="104" t="s">
        <v>95</v>
      </c>
      <c r="CB4" s="102"/>
      <c r="CC4" s="102"/>
      <c r="CD4" s="102"/>
      <c r="CE4" s="102"/>
      <c r="CF4" s="102"/>
      <c r="CG4" s="102"/>
      <c r="CH4" s="102"/>
      <c r="CI4" s="103"/>
      <c r="CJ4" s="104" t="s">
        <v>94</v>
      </c>
      <c r="CK4" s="102"/>
      <c r="CL4" s="102"/>
      <c r="CM4" s="102"/>
      <c r="CN4" s="102"/>
      <c r="CO4" s="102"/>
      <c r="CP4" s="102"/>
      <c r="CQ4" s="102"/>
      <c r="CR4" s="103"/>
      <c r="CS4" s="104" t="s">
        <v>95</v>
      </c>
      <c r="CT4" s="102"/>
      <c r="CU4" s="102"/>
      <c r="CV4" s="102"/>
      <c r="CW4" s="102"/>
      <c r="CX4" s="102"/>
      <c r="CY4" s="102"/>
      <c r="CZ4" s="102"/>
      <c r="DA4" s="102"/>
      <c r="DB4" s="104" t="s">
        <v>94</v>
      </c>
      <c r="DC4" s="102"/>
      <c r="DD4" s="102"/>
      <c r="DE4" s="102"/>
      <c r="DF4" s="102"/>
      <c r="DG4" s="102"/>
      <c r="DH4" s="102"/>
      <c r="DI4" s="102"/>
      <c r="DJ4" s="103"/>
      <c r="DK4" s="104" t="s">
        <v>95</v>
      </c>
      <c r="DL4" s="102"/>
      <c r="DM4" s="102"/>
      <c r="DN4" s="102"/>
      <c r="DO4" s="102"/>
      <c r="DP4" s="102"/>
      <c r="DQ4" s="102"/>
      <c r="DR4" s="102"/>
      <c r="DS4" s="102"/>
      <c r="DT4" s="30" t="s">
        <v>94</v>
      </c>
      <c r="DU4" s="30" t="s">
        <v>95</v>
      </c>
      <c r="DV4" s="30" t="s">
        <v>94</v>
      </c>
      <c r="DW4" s="30" t="s">
        <v>95</v>
      </c>
      <c r="DX4" s="30" t="s">
        <v>94</v>
      </c>
      <c r="DY4" s="30" t="s">
        <v>95</v>
      </c>
      <c r="DZ4" s="30" t="s">
        <v>94</v>
      </c>
      <c r="EA4" s="30" t="s">
        <v>95</v>
      </c>
    </row>
    <row r="5" spans="1:131" s="3" customFormat="1" ht="27" customHeight="1">
      <c r="A5" s="42" t="s">
        <v>30</v>
      </c>
      <c r="B5" s="42"/>
      <c r="C5" s="42"/>
      <c r="D5" s="42"/>
      <c r="E5" s="42"/>
      <c r="F5" s="42"/>
      <c r="G5" s="43" t="s">
        <v>98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113"/>
      <c r="AJ5" s="36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AZ5" s="36"/>
      <c r="BA5" s="37"/>
      <c r="BB5" s="37"/>
      <c r="BC5" s="37"/>
      <c r="BD5" s="37"/>
      <c r="BE5" s="37"/>
      <c r="BF5" s="37"/>
      <c r="BG5" s="37"/>
      <c r="BH5" s="38"/>
      <c r="BI5" s="36"/>
      <c r="BJ5" s="37"/>
      <c r="BK5" s="37"/>
      <c r="BL5" s="37"/>
      <c r="BM5" s="37"/>
      <c r="BN5" s="37"/>
      <c r="BO5" s="37"/>
      <c r="BP5" s="37"/>
      <c r="BQ5" s="38"/>
      <c r="BR5" s="36"/>
      <c r="BS5" s="37"/>
      <c r="BT5" s="37"/>
      <c r="BU5" s="37"/>
      <c r="BV5" s="37"/>
      <c r="BW5" s="37"/>
      <c r="BX5" s="37"/>
      <c r="BY5" s="37"/>
      <c r="BZ5" s="38"/>
      <c r="CA5" s="36"/>
      <c r="CB5" s="37"/>
      <c r="CC5" s="37"/>
      <c r="CD5" s="37"/>
      <c r="CE5" s="37"/>
      <c r="CF5" s="37"/>
      <c r="CG5" s="37"/>
      <c r="CH5" s="37"/>
      <c r="CI5" s="38"/>
      <c r="CJ5" s="36"/>
      <c r="CK5" s="37"/>
      <c r="CL5" s="37"/>
      <c r="CM5" s="37"/>
      <c r="CN5" s="37"/>
      <c r="CO5" s="37"/>
      <c r="CP5" s="37"/>
      <c r="CQ5" s="37"/>
      <c r="CR5" s="38"/>
      <c r="CS5" s="36"/>
      <c r="CT5" s="37"/>
      <c r="CU5" s="37"/>
      <c r="CV5" s="37"/>
      <c r="CW5" s="37"/>
      <c r="CX5" s="37"/>
      <c r="CY5" s="37"/>
      <c r="CZ5" s="37"/>
      <c r="DA5" s="37"/>
      <c r="DB5" s="36"/>
      <c r="DC5" s="37"/>
      <c r="DD5" s="37"/>
      <c r="DE5" s="37"/>
      <c r="DF5" s="37"/>
      <c r="DG5" s="37"/>
      <c r="DH5" s="37"/>
      <c r="DI5" s="37"/>
      <c r="DJ5" s="38"/>
      <c r="DK5" s="36"/>
      <c r="DL5" s="37"/>
      <c r="DM5" s="37"/>
      <c r="DN5" s="37"/>
      <c r="DO5" s="37"/>
      <c r="DP5" s="37"/>
      <c r="DQ5" s="37"/>
      <c r="DR5" s="37"/>
      <c r="DS5" s="37"/>
      <c r="DT5" s="16"/>
      <c r="DU5" s="16"/>
      <c r="DV5" s="16"/>
      <c r="DW5" s="16"/>
      <c r="DX5" s="16"/>
      <c r="DY5" s="16"/>
      <c r="DZ5" s="16"/>
      <c r="EA5" s="16"/>
    </row>
    <row r="6" spans="1:131" s="3" customFormat="1" ht="15" customHeight="1">
      <c r="A6" s="42"/>
      <c r="B6" s="42"/>
      <c r="C6" s="42"/>
      <c r="D6" s="42"/>
      <c r="E6" s="42"/>
      <c r="F6" s="42"/>
      <c r="G6" s="43" t="s">
        <v>99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113"/>
      <c r="AJ6" s="36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AZ6" s="36"/>
      <c r="BA6" s="37"/>
      <c r="BB6" s="37"/>
      <c r="BC6" s="37"/>
      <c r="BD6" s="37"/>
      <c r="BE6" s="37"/>
      <c r="BF6" s="37"/>
      <c r="BG6" s="37"/>
      <c r="BH6" s="38"/>
      <c r="BI6" s="36"/>
      <c r="BJ6" s="37"/>
      <c r="BK6" s="37"/>
      <c r="BL6" s="37"/>
      <c r="BM6" s="37"/>
      <c r="BN6" s="37"/>
      <c r="BO6" s="37"/>
      <c r="BP6" s="37"/>
      <c r="BQ6" s="38"/>
      <c r="BR6" s="36"/>
      <c r="BS6" s="37"/>
      <c r="BT6" s="37"/>
      <c r="BU6" s="37"/>
      <c r="BV6" s="37"/>
      <c r="BW6" s="37"/>
      <c r="BX6" s="37"/>
      <c r="BY6" s="37"/>
      <c r="BZ6" s="38"/>
      <c r="CA6" s="36"/>
      <c r="CB6" s="37"/>
      <c r="CC6" s="37"/>
      <c r="CD6" s="37"/>
      <c r="CE6" s="37"/>
      <c r="CF6" s="37"/>
      <c r="CG6" s="37"/>
      <c r="CH6" s="37"/>
      <c r="CI6" s="38"/>
      <c r="CJ6" s="36"/>
      <c r="CK6" s="37"/>
      <c r="CL6" s="37"/>
      <c r="CM6" s="37"/>
      <c r="CN6" s="37"/>
      <c r="CO6" s="37"/>
      <c r="CP6" s="37"/>
      <c r="CQ6" s="37"/>
      <c r="CR6" s="38"/>
      <c r="CS6" s="36"/>
      <c r="CT6" s="37"/>
      <c r="CU6" s="37"/>
      <c r="CV6" s="37"/>
      <c r="CW6" s="37"/>
      <c r="CX6" s="37"/>
      <c r="CY6" s="37"/>
      <c r="CZ6" s="37"/>
      <c r="DA6" s="37"/>
      <c r="DB6" s="36"/>
      <c r="DC6" s="37"/>
      <c r="DD6" s="37"/>
      <c r="DE6" s="37"/>
      <c r="DF6" s="37"/>
      <c r="DG6" s="37"/>
      <c r="DH6" s="37"/>
      <c r="DI6" s="37"/>
      <c r="DJ6" s="38"/>
      <c r="DK6" s="36"/>
      <c r="DL6" s="37"/>
      <c r="DM6" s="37"/>
      <c r="DN6" s="37"/>
      <c r="DO6" s="37"/>
      <c r="DP6" s="37"/>
      <c r="DQ6" s="37"/>
      <c r="DR6" s="37"/>
      <c r="DS6" s="37"/>
      <c r="DT6" s="16"/>
      <c r="DU6" s="16"/>
      <c r="DV6" s="16"/>
      <c r="DW6" s="16"/>
      <c r="DX6" s="16"/>
      <c r="DY6" s="16"/>
      <c r="DZ6" s="16"/>
      <c r="EA6" s="16"/>
    </row>
    <row r="7" spans="1:138" s="3" customFormat="1" ht="27.75" customHeight="1">
      <c r="A7" s="42"/>
      <c r="B7" s="42"/>
      <c r="C7" s="42"/>
      <c r="D7" s="42"/>
      <c r="E7" s="42"/>
      <c r="F7" s="42"/>
      <c r="G7" s="43" t="s">
        <v>100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113"/>
      <c r="AJ7" s="36" t="s">
        <v>96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114">
        <f>'[3]Баланс_2016-2021'!$O$64</f>
        <v>244650.05</v>
      </c>
      <c r="BA7" s="115"/>
      <c r="BB7" s="115"/>
      <c r="BC7" s="115"/>
      <c r="BD7" s="115"/>
      <c r="BE7" s="115"/>
      <c r="BF7" s="115"/>
      <c r="BG7" s="115"/>
      <c r="BH7" s="116"/>
      <c r="BI7" s="114">
        <f>AZ7</f>
        <v>244650.05</v>
      </c>
      <c r="BJ7" s="115"/>
      <c r="BK7" s="115"/>
      <c r="BL7" s="115"/>
      <c r="BM7" s="115"/>
      <c r="BN7" s="115"/>
      <c r="BO7" s="115"/>
      <c r="BP7" s="115"/>
      <c r="BQ7" s="116"/>
      <c r="BR7" s="114">
        <f>'[3]Баланс_2016-2021'!$O$27</f>
        <v>251037.86</v>
      </c>
      <c r="BS7" s="115"/>
      <c r="BT7" s="115"/>
      <c r="BU7" s="115"/>
      <c r="BV7" s="115"/>
      <c r="BW7" s="115"/>
      <c r="BX7" s="115"/>
      <c r="BY7" s="115"/>
      <c r="BZ7" s="116"/>
      <c r="CA7" s="114">
        <f>BR7</f>
        <v>251037.86</v>
      </c>
      <c r="CB7" s="115"/>
      <c r="CC7" s="115"/>
      <c r="CD7" s="115"/>
      <c r="CE7" s="115"/>
      <c r="CF7" s="115"/>
      <c r="CG7" s="115"/>
      <c r="CH7" s="115"/>
      <c r="CI7" s="116"/>
      <c r="CJ7" s="114">
        <v>238183.97</v>
      </c>
      <c r="CK7" s="115"/>
      <c r="CL7" s="115"/>
      <c r="CM7" s="115"/>
      <c r="CN7" s="115"/>
      <c r="CO7" s="115"/>
      <c r="CP7" s="115"/>
      <c r="CQ7" s="115"/>
      <c r="CR7" s="116"/>
      <c r="CS7" s="114">
        <f>CJ7</f>
        <v>238183.97</v>
      </c>
      <c r="CT7" s="115"/>
      <c r="CU7" s="115"/>
      <c r="CV7" s="115"/>
      <c r="CW7" s="115"/>
      <c r="CX7" s="115"/>
      <c r="CY7" s="115"/>
      <c r="CZ7" s="115"/>
      <c r="DA7" s="115"/>
      <c r="DB7" s="114">
        <f>'[5]Расчет тарифа на  содерж.'!$F$12</f>
        <v>293068.3397741435</v>
      </c>
      <c r="DC7" s="115"/>
      <c r="DD7" s="115"/>
      <c r="DE7" s="115"/>
      <c r="DF7" s="115"/>
      <c r="DG7" s="115"/>
      <c r="DH7" s="115"/>
      <c r="DI7" s="115"/>
      <c r="DJ7" s="116"/>
      <c r="DK7" s="114">
        <f>DB7</f>
        <v>293068.3397741435</v>
      </c>
      <c r="DL7" s="115"/>
      <c r="DM7" s="115"/>
      <c r="DN7" s="115"/>
      <c r="DO7" s="115"/>
      <c r="DP7" s="115"/>
      <c r="DQ7" s="115"/>
      <c r="DR7" s="115"/>
      <c r="DS7" s="115"/>
      <c r="DT7" s="31">
        <f>DB7*1.04</f>
        <v>304791.0733651092</v>
      </c>
      <c r="DU7" s="31">
        <f>DT7</f>
        <v>304791.0733651092</v>
      </c>
      <c r="DV7" s="31">
        <v>259730.06</v>
      </c>
      <c r="DW7" s="31">
        <f>DV7</f>
        <v>259730.06</v>
      </c>
      <c r="DX7" s="31">
        <f>DV7*1.07</f>
        <v>277911.1642</v>
      </c>
      <c r="DY7" s="31">
        <f>DX7</f>
        <v>277911.1642</v>
      </c>
      <c r="DZ7" s="31">
        <f>DX7*1.07</f>
        <v>297364.945694</v>
      </c>
      <c r="EA7" s="31">
        <f>DZ7</f>
        <v>297364.945694</v>
      </c>
      <c r="EH7" s="32"/>
    </row>
    <row r="8" spans="1:138" s="3" customFormat="1" ht="40.5" customHeight="1">
      <c r="A8" s="42"/>
      <c r="B8" s="42"/>
      <c r="C8" s="42"/>
      <c r="D8" s="42"/>
      <c r="E8" s="42"/>
      <c r="F8" s="42"/>
      <c r="G8" s="43" t="s">
        <v>101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113"/>
      <c r="AJ8" s="36" t="s">
        <v>97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  <c r="AZ8" s="114">
        <f>'[3]Баланс_2016-2021'!$G$66</f>
        <v>503.49</v>
      </c>
      <c r="BA8" s="115"/>
      <c r="BB8" s="115"/>
      <c r="BC8" s="115"/>
      <c r="BD8" s="115"/>
      <c r="BE8" s="115"/>
      <c r="BF8" s="115"/>
      <c r="BG8" s="115"/>
      <c r="BH8" s="116"/>
      <c r="BI8" s="114">
        <f>'[3]Баланс_2016-2021'!$L$66</f>
        <v>498.37</v>
      </c>
      <c r="BJ8" s="115"/>
      <c r="BK8" s="115"/>
      <c r="BL8" s="115"/>
      <c r="BM8" s="115"/>
      <c r="BN8" s="115"/>
      <c r="BO8" s="115"/>
      <c r="BP8" s="115"/>
      <c r="BQ8" s="116"/>
      <c r="BR8" s="114">
        <f>'[3]Баланс_2016-2021'!$G$29</f>
        <v>505.52</v>
      </c>
      <c r="BS8" s="115"/>
      <c r="BT8" s="115"/>
      <c r="BU8" s="115"/>
      <c r="BV8" s="115"/>
      <c r="BW8" s="115"/>
      <c r="BX8" s="115"/>
      <c r="BY8" s="115"/>
      <c r="BZ8" s="116"/>
      <c r="CA8" s="114">
        <f>'[3]Баланс_2016-2021'!$K$29</f>
        <v>535.98</v>
      </c>
      <c r="CB8" s="115"/>
      <c r="CC8" s="115"/>
      <c r="CD8" s="115"/>
      <c r="CE8" s="115"/>
      <c r="CF8" s="115"/>
      <c r="CG8" s="115"/>
      <c r="CH8" s="115"/>
      <c r="CI8" s="116"/>
      <c r="CJ8" s="114">
        <v>546.19</v>
      </c>
      <c r="CK8" s="115"/>
      <c r="CL8" s="115"/>
      <c r="CM8" s="115"/>
      <c r="CN8" s="115"/>
      <c r="CO8" s="115"/>
      <c r="CP8" s="115"/>
      <c r="CQ8" s="115"/>
      <c r="CR8" s="116"/>
      <c r="CS8" s="114">
        <v>562.62</v>
      </c>
      <c r="CT8" s="115"/>
      <c r="CU8" s="115"/>
      <c r="CV8" s="115"/>
      <c r="CW8" s="115"/>
      <c r="CX8" s="115"/>
      <c r="CY8" s="115"/>
      <c r="CZ8" s="115"/>
      <c r="DA8" s="115"/>
      <c r="DB8" s="114">
        <f>'[5]Расчет тарифа на покупку потерь'!$D$13</f>
        <v>511.5204214688761</v>
      </c>
      <c r="DC8" s="115"/>
      <c r="DD8" s="115"/>
      <c r="DE8" s="115"/>
      <c r="DF8" s="115"/>
      <c r="DG8" s="115"/>
      <c r="DH8" s="115"/>
      <c r="DI8" s="115"/>
      <c r="DJ8" s="116"/>
      <c r="DK8" s="114">
        <f>'[5]Расчет тарифа на покупку потерь'!$E$13</f>
        <v>580.8684529976141</v>
      </c>
      <c r="DL8" s="115"/>
      <c r="DM8" s="115"/>
      <c r="DN8" s="115"/>
      <c r="DO8" s="115"/>
      <c r="DP8" s="115"/>
      <c r="DQ8" s="115"/>
      <c r="DR8" s="115"/>
      <c r="DS8" s="115"/>
      <c r="DT8" s="31">
        <f>DK8*1.04</f>
        <v>604.1031911175187</v>
      </c>
      <c r="DU8" s="31">
        <f>CA8/BR8*DT8</f>
        <v>640.5033003148593</v>
      </c>
      <c r="DV8" s="31">
        <f>DT8*1.07</f>
        <v>646.3904144957451</v>
      </c>
      <c r="DW8" s="31">
        <f>CA8/BR8*DV8</f>
        <v>685.3385313368996</v>
      </c>
      <c r="DX8" s="31">
        <f>DV8*1.07</f>
        <v>691.6377435104473</v>
      </c>
      <c r="DY8" s="31">
        <f>CA8/BR8*DX8</f>
        <v>733.3122285304826</v>
      </c>
      <c r="DZ8" s="31">
        <f>DX8*1.07</f>
        <v>740.0523855561787</v>
      </c>
      <c r="EA8" s="31">
        <f>CA8/BR8*DZ8</f>
        <v>784.6440845276164</v>
      </c>
      <c r="EH8" s="32"/>
    </row>
    <row r="9" spans="1:131" s="3" customFormat="1" ht="15" customHeight="1">
      <c r="A9" s="42"/>
      <c r="B9" s="42"/>
      <c r="C9" s="42"/>
      <c r="D9" s="42"/>
      <c r="E9" s="42"/>
      <c r="F9" s="42"/>
      <c r="G9" s="43" t="s">
        <v>102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113"/>
      <c r="AJ9" s="36" t="s">
        <v>97</v>
      </c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8"/>
      <c r="AZ9" s="114">
        <v>1307.62</v>
      </c>
      <c r="BA9" s="115"/>
      <c r="BB9" s="115"/>
      <c r="BC9" s="115"/>
      <c r="BD9" s="115"/>
      <c r="BE9" s="115"/>
      <c r="BF9" s="115"/>
      <c r="BG9" s="115"/>
      <c r="BH9" s="116"/>
      <c r="BI9" s="114">
        <v>1294.49</v>
      </c>
      <c r="BJ9" s="115"/>
      <c r="BK9" s="115"/>
      <c r="BL9" s="115"/>
      <c r="BM9" s="115"/>
      <c r="BN9" s="115"/>
      <c r="BO9" s="115"/>
      <c r="BP9" s="115"/>
      <c r="BQ9" s="116"/>
      <c r="BR9" s="114">
        <v>1388.06</v>
      </c>
      <c r="BS9" s="115"/>
      <c r="BT9" s="115"/>
      <c r="BU9" s="115"/>
      <c r="BV9" s="115"/>
      <c r="BW9" s="115"/>
      <c r="BX9" s="115"/>
      <c r="BY9" s="115"/>
      <c r="BZ9" s="116"/>
      <c r="CA9" s="114">
        <v>1421.07</v>
      </c>
      <c r="CB9" s="115"/>
      <c r="CC9" s="115"/>
      <c r="CD9" s="115"/>
      <c r="CE9" s="115"/>
      <c r="CF9" s="115"/>
      <c r="CG9" s="115"/>
      <c r="CH9" s="115"/>
      <c r="CI9" s="116"/>
      <c r="CJ9" s="114">
        <v>1372.02</v>
      </c>
      <c r="CK9" s="115"/>
      <c r="CL9" s="115"/>
      <c r="CM9" s="115"/>
      <c r="CN9" s="115"/>
      <c r="CO9" s="115"/>
      <c r="CP9" s="115"/>
      <c r="CQ9" s="115"/>
      <c r="CR9" s="116"/>
      <c r="CS9" s="114">
        <v>1396.25</v>
      </c>
      <c r="CT9" s="115"/>
      <c r="CU9" s="115"/>
      <c r="CV9" s="115"/>
      <c r="CW9" s="115"/>
      <c r="CX9" s="115"/>
      <c r="CY9" s="115"/>
      <c r="CZ9" s="115"/>
      <c r="DA9" s="115"/>
      <c r="DB9" s="114">
        <f>'[5]Расчет одност. тарифа'!$E$14*1000</f>
        <v>1534.3418082514581</v>
      </c>
      <c r="DC9" s="115"/>
      <c r="DD9" s="115"/>
      <c r="DE9" s="115"/>
      <c r="DF9" s="115"/>
      <c r="DG9" s="115"/>
      <c r="DH9" s="115"/>
      <c r="DI9" s="115"/>
      <c r="DJ9" s="116"/>
      <c r="DK9" s="114">
        <f>'[5]Расчет одност. тарифа'!$F$14*1000</f>
        <v>1624.2854222264327</v>
      </c>
      <c r="DL9" s="115"/>
      <c r="DM9" s="115"/>
      <c r="DN9" s="115"/>
      <c r="DO9" s="115"/>
      <c r="DP9" s="115"/>
      <c r="DQ9" s="115"/>
      <c r="DR9" s="115"/>
      <c r="DS9" s="115"/>
      <c r="DT9" s="31">
        <f>DB9*1.04</f>
        <v>1595.7154805815164</v>
      </c>
      <c r="DU9" s="31">
        <f>DK9*1.04</f>
        <v>1689.25683911549</v>
      </c>
      <c r="DV9" s="31">
        <v>1395.33</v>
      </c>
      <c r="DW9" s="31">
        <v>1526.82</v>
      </c>
      <c r="DX9" s="31">
        <f>DV9*1.07</f>
        <v>1493.0031</v>
      </c>
      <c r="DY9" s="31">
        <f>CA9/BR9*DX9</f>
        <v>1528.5087930759478</v>
      </c>
      <c r="DZ9" s="31">
        <f>DX9*1.07</f>
        <v>1597.513317</v>
      </c>
      <c r="EA9" s="31">
        <f>CA9/BR9*DZ9</f>
        <v>1635.504408591264</v>
      </c>
    </row>
    <row r="10" spans="1:123" s="3" customFormat="1" ht="27.75" customHeight="1" hidden="1">
      <c r="A10" s="42" t="s">
        <v>36</v>
      </c>
      <c r="B10" s="42"/>
      <c r="C10" s="42"/>
      <c r="D10" s="42"/>
      <c r="E10" s="42"/>
      <c r="F10" s="42"/>
      <c r="G10" s="43" t="s">
        <v>143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36" t="s">
        <v>97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  <c r="AZ10" s="36"/>
      <c r="BA10" s="37"/>
      <c r="BB10" s="37"/>
      <c r="BC10" s="37"/>
      <c r="BD10" s="37"/>
      <c r="BE10" s="37"/>
      <c r="BF10" s="37"/>
      <c r="BG10" s="37"/>
      <c r="BH10" s="38"/>
      <c r="BI10" s="36"/>
      <c r="BJ10" s="37"/>
      <c r="BK10" s="37"/>
      <c r="BL10" s="37"/>
      <c r="BM10" s="37"/>
      <c r="BN10" s="37"/>
      <c r="BO10" s="37"/>
      <c r="BP10" s="37"/>
      <c r="BQ10" s="38"/>
      <c r="BR10" s="36"/>
      <c r="BS10" s="37"/>
      <c r="BT10" s="37"/>
      <c r="BU10" s="37"/>
      <c r="BV10" s="37"/>
      <c r="BW10" s="37"/>
      <c r="BX10" s="37"/>
      <c r="BY10" s="37"/>
      <c r="BZ10" s="38"/>
      <c r="CA10" s="36"/>
      <c r="CB10" s="37"/>
      <c r="CC10" s="37"/>
      <c r="CD10" s="37"/>
      <c r="CE10" s="37"/>
      <c r="CF10" s="37"/>
      <c r="CG10" s="37"/>
      <c r="CH10" s="37"/>
      <c r="CI10" s="38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6"/>
      <c r="DC10" s="37"/>
      <c r="DD10" s="37"/>
      <c r="DE10" s="37"/>
      <c r="DF10" s="37"/>
      <c r="DG10" s="37"/>
      <c r="DH10" s="37"/>
      <c r="DI10" s="37"/>
      <c r="DJ10" s="38"/>
      <c r="DK10" s="36"/>
      <c r="DL10" s="37"/>
      <c r="DM10" s="37"/>
      <c r="DN10" s="37"/>
      <c r="DO10" s="37"/>
      <c r="DP10" s="37"/>
      <c r="DQ10" s="37"/>
      <c r="DR10" s="37"/>
      <c r="DS10" s="37"/>
    </row>
    <row r="11" spans="1:123" s="3" customFormat="1" ht="27.75" customHeight="1" hidden="1">
      <c r="A11" s="42" t="s">
        <v>41</v>
      </c>
      <c r="B11" s="42"/>
      <c r="C11" s="42"/>
      <c r="D11" s="42"/>
      <c r="E11" s="42"/>
      <c r="F11" s="42"/>
      <c r="G11" s="43" t="s">
        <v>103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13"/>
      <c r="AJ11" s="36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8"/>
      <c r="AZ11" s="36"/>
      <c r="BA11" s="37"/>
      <c r="BB11" s="37"/>
      <c r="BC11" s="37"/>
      <c r="BD11" s="37"/>
      <c r="BE11" s="37"/>
      <c r="BF11" s="37"/>
      <c r="BG11" s="37"/>
      <c r="BH11" s="38"/>
      <c r="BI11" s="36"/>
      <c r="BJ11" s="37"/>
      <c r="BK11" s="37"/>
      <c r="BL11" s="37"/>
      <c r="BM11" s="37"/>
      <c r="BN11" s="37"/>
      <c r="BO11" s="37"/>
      <c r="BP11" s="37"/>
      <c r="BQ11" s="38"/>
      <c r="BR11" s="36"/>
      <c r="BS11" s="37"/>
      <c r="BT11" s="37"/>
      <c r="BU11" s="37"/>
      <c r="BV11" s="37"/>
      <c r="BW11" s="37"/>
      <c r="BX11" s="37"/>
      <c r="BY11" s="37"/>
      <c r="BZ11" s="38"/>
      <c r="CA11" s="36"/>
      <c r="CB11" s="37"/>
      <c r="CC11" s="37"/>
      <c r="CD11" s="37"/>
      <c r="CE11" s="37"/>
      <c r="CF11" s="37"/>
      <c r="CG11" s="37"/>
      <c r="CH11" s="37"/>
      <c r="CI11" s="38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6"/>
      <c r="DC11" s="37"/>
      <c r="DD11" s="37"/>
      <c r="DE11" s="37"/>
      <c r="DF11" s="37"/>
      <c r="DG11" s="37"/>
      <c r="DH11" s="37"/>
      <c r="DI11" s="37"/>
      <c r="DJ11" s="38"/>
      <c r="DK11" s="36"/>
      <c r="DL11" s="37"/>
      <c r="DM11" s="37"/>
      <c r="DN11" s="37"/>
      <c r="DO11" s="37"/>
      <c r="DP11" s="37"/>
      <c r="DQ11" s="37"/>
      <c r="DR11" s="37"/>
      <c r="DS11" s="37"/>
    </row>
    <row r="12" spans="1:123" s="3" customFormat="1" ht="54" customHeight="1" hidden="1">
      <c r="A12" s="42" t="s">
        <v>43</v>
      </c>
      <c r="B12" s="42"/>
      <c r="C12" s="42"/>
      <c r="D12" s="42"/>
      <c r="E12" s="42"/>
      <c r="F12" s="42"/>
      <c r="G12" s="43" t="s">
        <v>104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113"/>
      <c r="AJ12" s="36" t="s">
        <v>97</v>
      </c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8"/>
      <c r="AZ12" s="36"/>
      <c r="BA12" s="37"/>
      <c r="BB12" s="37"/>
      <c r="BC12" s="37"/>
      <c r="BD12" s="37"/>
      <c r="BE12" s="37"/>
      <c r="BF12" s="37"/>
      <c r="BG12" s="37"/>
      <c r="BH12" s="38"/>
      <c r="BI12" s="36"/>
      <c r="BJ12" s="37"/>
      <c r="BK12" s="37"/>
      <c r="BL12" s="37"/>
      <c r="BM12" s="37"/>
      <c r="BN12" s="37"/>
      <c r="BO12" s="37"/>
      <c r="BP12" s="37"/>
      <c r="BQ12" s="38"/>
      <c r="BR12" s="36"/>
      <c r="BS12" s="37"/>
      <c r="BT12" s="37"/>
      <c r="BU12" s="37"/>
      <c r="BV12" s="37"/>
      <c r="BW12" s="37"/>
      <c r="BX12" s="37"/>
      <c r="BY12" s="37"/>
      <c r="BZ12" s="38"/>
      <c r="CA12" s="36"/>
      <c r="CB12" s="37"/>
      <c r="CC12" s="37"/>
      <c r="CD12" s="37"/>
      <c r="CE12" s="37"/>
      <c r="CF12" s="37"/>
      <c r="CG12" s="37"/>
      <c r="CH12" s="37"/>
      <c r="CI12" s="38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6"/>
      <c r="DC12" s="37"/>
      <c r="DD12" s="37"/>
      <c r="DE12" s="37"/>
      <c r="DF12" s="37"/>
      <c r="DG12" s="37"/>
      <c r="DH12" s="37"/>
      <c r="DI12" s="37"/>
      <c r="DJ12" s="38"/>
      <c r="DK12" s="36"/>
      <c r="DL12" s="37"/>
      <c r="DM12" s="37"/>
      <c r="DN12" s="37"/>
      <c r="DO12" s="37"/>
      <c r="DP12" s="37"/>
      <c r="DQ12" s="37"/>
      <c r="DR12" s="37"/>
      <c r="DS12" s="37"/>
    </row>
    <row r="13" spans="1:123" s="3" customFormat="1" ht="66" customHeight="1" hidden="1">
      <c r="A13" s="42" t="s">
        <v>45</v>
      </c>
      <c r="B13" s="42"/>
      <c r="C13" s="42"/>
      <c r="D13" s="42"/>
      <c r="E13" s="42"/>
      <c r="F13" s="42"/>
      <c r="G13" s="43" t="s">
        <v>105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13"/>
      <c r="AJ13" s="36" t="s">
        <v>97</v>
      </c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8"/>
      <c r="BI13" s="36"/>
      <c r="BJ13" s="37"/>
      <c r="BK13" s="37"/>
      <c r="BL13" s="37"/>
      <c r="BM13" s="37"/>
      <c r="BN13" s="37"/>
      <c r="BO13" s="37"/>
      <c r="BP13" s="37"/>
      <c r="BQ13" s="38"/>
      <c r="BR13" s="36"/>
      <c r="BS13" s="37"/>
      <c r="BT13" s="37"/>
      <c r="BU13" s="37"/>
      <c r="BV13" s="37"/>
      <c r="BW13" s="37"/>
      <c r="BX13" s="37"/>
      <c r="BY13" s="37"/>
      <c r="BZ13" s="38"/>
      <c r="CA13" s="36"/>
      <c r="CB13" s="37"/>
      <c r="CC13" s="37"/>
      <c r="CD13" s="37"/>
      <c r="CE13" s="37"/>
      <c r="CF13" s="37"/>
      <c r="CG13" s="37"/>
      <c r="CH13" s="37"/>
      <c r="CI13" s="38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6"/>
      <c r="DC13" s="37"/>
      <c r="DD13" s="37"/>
      <c r="DE13" s="37"/>
      <c r="DF13" s="37"/>
      <c r="DG13" s="37"/>
      <c r="DH13" s="37"/>
      <c r="DI13" s="37"/>
      <c r="DJ13" s="38"/>
      <c r="DK13" s="36"/>
      <c r="DL13" s="37"/>
      <c r="DM13" s="37"/>
      <c r="DN13" s="37"/>
      <c r="DO13" s="37"/>
      <c r="DP13" s="37"/>
      <c r="DQ13" s="37"/>
      <c r="DR13" s="37"/>
      <c r="DS13" s="37"/>
    </row>
    <row r="14" spans="1:123" s="3" customFormat="1" ht="27.75" customHeight="1" hidden="1">
      <c r="A14" s="42" t="s">
        <v>46</v>
      </c>
      <c r="B14" s="42"/>
      <c r="C14" s="42"/>
      <c r="D14" s="42"/>
      <c r="E14" s="42"/>
      <c r="F14" s="42"/>
      <c r="G14" s="43" t="s">
        <v>106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113"/>
      <c r="AJ14" s="36" t="s">
        <v>97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  <c r="AZ14" s="36"/>
      <c r="BA14" s="37"/>
      <c r="BB14" s="37"/>
      <c r="BC14" s="37"/>
      <c r="BD14" s="37"/>
      <c r="BE14" s="37"/>
      <c r="BF14" s="37"/>
      <c r="BG14" s="37"/>
      <c r="BH14" s="38"/>
      <c r="BI14" s="36"/>
      <c r="BJ14" s="37"/>
      <c r="BK14" s="37"/>
      <c r="BL14" s="37"/>
      <c r="BM14" s="37"/>
      <c r="BN14" s="37"/>
      <c r="BO14" s="37"/>
      <c r="BP14" s="37"/>
      <c r="BQ14" s="38"/>
      <c r="BR14" s="36"/>
      <c r="BS14" s="37"/>
      <c r="BT14" s="37"/>
      <c r="BU14" s="37"/>
      <c r="BV14" s="37"/>
      <c r="BW14" s="37"/>
      <c r="BX14" s="37"/>
      <c r="BY14" s="37"/>
      <c r="BZ14" s="38"/>
      <c r="CA14" s="36"/>
      <c r="CB14" s="37"/>
      <c r="CC14" s="37"/>
      <c r="CD14" s="37"/>
      <c r="CE14" s="37"/>
      <c r="CF14" s="37"/>
      <c r="CG14" s="37"/>
      <c r="CH14" s="37"/>
      <c r="CI14" s="38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6"/>
      <c r="DC14" s="37"/>
      <c r="DD14" s="37"/>
      <c r="DE14" s="37"/>
      <c r="DF14" s="37"/>
      <c r="DG14" s="37"/>
      <c r="DH14" s="37"/>
      <c r="DI14" s="37"/>
      <c r="DJ14" s="38"/>
      <c r="DK14" s="36"/>
      <c r="DL14" s="37"/>
      <c r="DM14" s="37"/>
      <c r="DN14" s="37"/>
      <c r="DO14" s="37"/>
      <c r="DP14" s="37"/>
      <c r="DQ14" s="37"/>
      <c r="DR14" s="37"/>
      <c r="DS14" s="37"/>
    </row>
    <row r="15" spans="1:123" s="3" customFormat="1" ht="15" customHeight="1" hidden="1">
      <c r="A15" s="42"/>
      <c r="B15" s="42"/>
      <c r="C15" s="42"/>
      <c r="D15" s="42"/>
      <c r="E15" s="42"/>
      <c r="F15" s="42"/>
      <c r="G15" s="43" t="s">
        <v>90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113"/>
      <c r="AJ15" s="36" t="s">
        <v>97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  <c r="AZ15" s="36"/>
      <c r="BA15" s="37"/>
      <c r="BB15" s="37"/>
      <c r="BC15" s="37"/>
      <c r="BD15" s="37"/>
      <c r="BE15" s="37"/>
      <c r="BF15" s="37"/>
      <c r="BG15" s="37"/>
      <c r="BH15" s="38"/>
      <c r="BI15" s="36"/>
      <c r="BJ15" s="37"/>
      <c r="BK15" s="37"/>
      <c r="BL15" s="37"/>
      <c r="BM15" s="37"/>
      <c r="BN15" s="37"/>
      <c r="BO15" s="37"/>
      <c r="BP15" s="37"/>
      <c r="BQ15" s="38"/>
      <c r="BR15" s="36"/>
      <c r="BS15" s="37"/>
      <c r="BT15" s="37"/>
      <c r="BU15" s="37"/>
      <c r="BV15" s="37"/>
      <c r="BW15" s="37"/>
      <c r="BX15" s="37"/>
      <c r="BY15" s="37"/>
      <c r="BZ15" s="38"/>
      <c r="CA15" s="36"/>
      <c r="CB15" s="37"/>
      <c r="CC15" s="37"/>
      <c r="CD15" s="37"/>
      <c r="CE15" s="37"/>
      <c r="CF15" s="37"/>
      <c r="CG15" s="37"/>
      <c r="CH15" s="37"/>
      <c r="CI15" s="38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6"/>
      <c r="DC15" s="37"/>
      <c r="DD15" s="37"/>
      <c r="DE15" s="37"/>
      <c r="DF15" s="37"/>
      <c r="DG15" s="37"/>
      <c r="DH15" s="37"/>
      <c r="DI15" s="37"/>
      <c r="DJ15" s="38"/>
      <c r="DK15" s="36"/>
      <c r="DL15" s="37"/>
      <c r="DM15" s="37"/>
      <c r="DN15" s="37"/>
      <c r="DO15" s="37"/>
      <c r="DP15" s="37"/>
      <c r="DQ15" s="37"/>
      <c r="DR15" s="37"/>
      <c r="DS15" s="37"/>
    </row>
    <row r="16" spans="1:123" s="3" customFormat="1" ht="15" customHeight="1" hidden="1">
      <c r="A16" s="42"/>
      <c r="B16" s="42"/>
      <c r="C16" s="42"/>
      <c r="D16" s="42"/>
      <c r="E16" s="42"/>
      <c r="F16" s="42"/>
      <c r="G16" s="43" t="s">
        <v>91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13"/>
      <c r="AJ16" s="36" t="s">
        <v>97</v>
      </c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6"/>
      <c r="BA16" s="37"/>
      <c r="BB16" s="37"/>
      <c r="BC16" s="37"/>
      <c r="BD16" s="37"/>
      <c r="BE16" s="37"/>
      <c r="BF16" s="37"/>
      <c r="BG16" s="37"/>
      <c r="BH16" s="38"/>
      <c r="BI16" s="36"/>
      <c r="BJ16" s="37"/>
      <c r="BK16" s="37"/>
      <c r="BL16" s="37"/>
      <c r="BM16" s="37"/>
      <c r="BN16" s="37"/>
      <c r="BO16" s="37"/>
      <c r="BP16" s="37"/>
      <c r="BQ16" s="38"/>
      <c r="BR16" s="36"/>
      <c r="BS16" s="37"/>
      <c r="BT16" s="37"/>
      <c r="BU16" s="37"/>
      <c r="BV16" s="37"/>
      <c r="BW16" s="37"/>
      <c r="BX16" s="37"/>
      <c r="BY16" s="37"/>
      <c r="BZ16" s="38"/>
      <c r="CA16" s="36"/>
      <c r="CB16" s="37"/>
      <c r="CC16" s="37"/>
      <c r="CD16" s="37"/>
      <c r="CE16" s="37"/>
      <c r="CF16" s="37"/>
      <c r="CG16" s="37"/>
      <c r="CH16" s="37"/>
      <c r="CI16" s="38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6"/>
      <c r="DC16" s="37"/>
      <c r="DD16" s="37"/>
      <c r="DE16" s="37"/>
      <c r="DF16" s="37"/>
      <c r="DG16" s="37"/>
      <c r="DH16" s="37"/>
      <c r="DI16" s="37"/>
      <c r="DJ16" s="38"/>
      <c r="DK16" s="36"/>
      <c r="DL16" s="37"/>
      <c r="DM16" s="37"/>
      <c r="DN16" s="37"/>
      <c r="DO16" s="37"/>
      <c r="DP16" s="37"/>
      <c r="DQ16" s="37"/>
      <c r="DR16" s="37"/>
      <c r="DS16" s="37"/>
    </row>
    <row r="17" spans="1:123" s="3" customFormat="1" ht="15" customHeight="1" hidden="1">
      <c r="A17" s="42"/>
      <c r="B17" s="42"/>
      <c r="C17" s="42"/>
      <c r="D17" s="42"/>
      <c r="E17" s="42"/>
      <c r="F17" s="42"/>
      <c r="G17" s="43" t="s">
        <v>92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113"/>
      <c r="AJ17" s="36" t="s">
        <v>97</v>
      </c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36"/>
      <c r="BA17" s="37"/>
      <c r="BB17" s="37"/>
      <c r="BC17" s="37"/>
      <c r="BD17" s="37"/>
      <c r="BE17" s="37"/>
      <c r="BF17" s="37"/>
      <c r="BG17" s="37"/>
      <c r="BH17" s="38"/>
      <c r="BI17" s="36"/>
      <c r="BJ17" s="37"/>
      <c r="BK17" s="37"/>
      <c r="BL17" s="37"/>
      <c r="BM17" s="37"/>
      <c r="BN17" s="37"/>
      <c r="BO17" s="37"/>
      <c r="BP17" s="37"/>
      <c r="BQ17" s="38"/>
      <c r="BR17" s="36"/>
      <c r="BS17" s="37"/>
      <c r="BT17" s="37"/>
      <c r="BU17" s="37"/>
      <c r="BV17" s="37"/>
      <c r="BW17" s="37"/>
      <c r="BX17" s="37"/>
      <c r="BY17" s="37"/>
      <c r="BZ17" s="38"/>
      <c r="CA17" s="36"/>
      <c r="CB17" s="37"/>
      <c r="CC17" s="37"/>
      <c r="CD17" s="37"/>
      <c r="CE17" s="37"/>
      <c r="CF17" s="37"/>
      <c r="CG17" s="37"/>
      <c r="CH17" s="37"/>
      <c r="CI17" s="38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6"/>
      <c r="DC17" s="37"/>
      <c r="DD17" s="37"/>
      <c r="DE17" s="37"/>
      <c r="DF17" s="37"/>
      <c r="DG17" s="37"/>
      <c r="DH17" s="37"/>
      <c r="DI17" s="37"/>
      <c r="DJ17" s="38"/>
      <c r="DK17" s="36"/>
      <c r="DL17" s="37"/>
      <c r="DM17" s="37"/>
      <c r="DN17" s="37"/>
      <c r="DO17" s="37"/>
      <c r="DP17" s="37"/>
      <c r="DQ17" s="37"/>
      <c r="DR17" s="37"/>
      <c r="DS17" s="37"/>
    </row>
    <row r="18" spans="1:123" s="3" customFormat="1" ht="15" customHeight="1" hidden="1">
      <c r="A18" s="42" t="s">
        <v>56</v>
      </c>
      <c r="B18" s="42"/>
      <c r="C18" s="42"/>
      <c r="D18" s="42"/>
      <c r="E18" s="42"/>
      <c r="F18" s="42"/>
      <c r="G18" s="43" t="s">
        <v>107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113"/>
      <c r="AJ18" s="36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8"/>
      <c r="AZ18" s="36"/>
      <c r="BA18" s="37"/>
      <c r="BB18" s="37"/>
      <c r="BC18" s="37"/>
      <c r="BD18" s="37"/>
      <c r="BE18" s="37"/>
      <c r="BF18" s="37"/>
      <c r="BG18" s="37"/>
      <c r="BH18" s="38"/>
      <c r="BI18" s="36"/>
      <c r="BJ18" s="37"/>
      <c r="BK18" s="37"/>
      <c r="BL18" s="37"/>
      <c r="BM18" s="37"/>
      <c r="BN18" s="37"/>
      <c r="BO18" s="37"/>
      <c r="BP18" s="37"/>
      <c r="BQ18" s="38"/>
      <c r="BR18" s="36"/>
      <c r="BS18" s="37"/>
      <c r="BT18" s="37"/>
      <c r="BU18" s="37"/>
      <c r="BV18" s="37"/>
      <c r="BW18" s="37"/>
      <c r="BX18" s="37"/>
      <c r="BY18" s="37"/>
      <c r="BZ18" s="38"/>
      <c r="CA18" s="36"/>
      <c r="CB18" s="37"/>
      <c r="CC18" s="37"/>
      <c r="CD18" s="37"/>
      <c r="CE18" s="37"/>
      <c r="CF18" s="37"/>
      <c r="CG18" s="37"/>
      <c r="CH18" s="37"/>
      <c r="CI18" s="38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6"/>
      <c r="DC18" s="37"/>
      <c r="DD18" s="37"/>
      <c r="DE18" s="37"/>
      <c r="DF18" s="37"/>
      <c r="DG18" s="37"/>
      <c r="DH18" s="37"/>
      <c r="DI18" s="37"/>
      <c r="DJ18" s="38"/>
      <c r="DK18" s="36"/>
      <c r="DL18" s="37"/>
      <c r="DM18" s="37"/>
      <c r="DN18" s="37"/>
      <c r="DO18" s="37"/>
      <c r="DP18" s="37"/>
      <c r="DQ18" s="37"/>
      <c r="DR18" s="37"/>
      <c r="DS18" s="37"/>
    </row>
    <row r="19" spans="1:123" s="3" customFormat="1" ht="27.75" customHeight="1" hidden="1">
      <c r="A19" s="42" t="s">
        <v>58</v>
      </c>
      <c r="B19" s="42"/>
      <c r="C19" s="42"/>
      <c r="D19" s="42"/>
      <c r="E19" s="42"/>
      <c r="F19" s="42"/>
      <c r="G19" s="43" t="s">
        <v>108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113"/>
      <c r="AJ19" s="36" t="s">
        <v>142</v>
      </c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  <c r="AZ19" s="36"/>
      <c r="BA19" s="37"/>
      <c r="BB19" s="37"/>
      <c r="BC19" s="37"/>
      <c r="BD19" s="37"/>
      <c r="BE19" s="37"/>
      <c r="BF19" s="37"/>
      <c r="BG19" s="37"/>
      <c r="BH19" s="38"/>
      <c r="BI19" s="36"/>
      <c r="BJ19" s="37"/>
      <c r="BK19" s="37"/>
      <c r="BL19" s="37"/>
      <c r="BM19" s="37"/>
      <c r="BN19" s="37"/>
      <c r="BO19" s="37"/>
      <c r="BP19" s="37"/>
      <c r="BQ19" s="38"/>
      <c r="BR19" s="36"/>
      <c r="BS19" s="37"/>
      <c r="BT19" s="37"/>
      <c r="BU19" s="37"/>
      <c r="BV19" s="37"/>
      <c r="BW19" s="37"/>
      <c r="BX19" s="37"/>
      <c r="BY19" s="37"/>
      <c r="BZ19" s="38"/>
      <c r="CA19" s="36"/>
      <c r="CB19" s="37"/>
      <c r="CC19" s="37"/>
      <c r="CD19" s="37"/>
      <c r="CE19" s="37"/>
      <c r="CF19" s="37"/>
      <c r="CG19" s="37"/>
      <c r="CH19" s="37"/>
      <c r="CI19" s="38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6"/>
      <c r="DC19" s="37"/>
      <c r="DD19" s="37"/>
      <c r="DE19" s="37"/>
      <c r="DF19" s="37"/>
      <c r="DG19" s="37"/>
      <c r="DH19" s="37"/>
      <c r="DI19" s="37"/>
      <c r="DJ19" s="38"/>
      <c r="DK19" s="36"/>
      <c r="DL19" s="37"/>
      <c r="DM19" s="37"/>
      <c r="DN19" s="37"/>
      <c r="DO19" s="37"/>
      <c r="DP19" s="37"/>
      <c r="DQ19" s="37"/>
      <c r="DR19" s="37"/>
      <c r="DS19" s="37"/>
    </row>
    <row r="20" spans="1:123" s="3" customFormat="1" ht="27.75" customHeight="1" hidden="1">
      <c r="A20" s="42"/>
      <c r="B20" s="42"/>
      <c r="C20" s="42"/>
      <c r="D20" s="42"/>
      <c r="E20" s="42"/>
      <c r="F20" s="42"/>
      <c r="G20" s="43" t="s">
        <v>109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113"/>
      <c r="AJ20" s="36" t="s">
        <v>142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/>
      <c r="AZ20" s="36"/>
      <c r="BA20" s="37"/>
      <c r="BB20" s="37"/>
      <c r="BC20" s="37"/>
      <c r="BD20" s="37"/>
      <c r="BE20" s="37"/>
      <c r="BF20" s="37"/>
      <c r="BG20" s="37"/>
      <c r="BH20" s="38"/>
      <c r="BI20" s="36"/>
      <c r="BJ20" s="37"/>
      <c r="BK20" s="37"/>
      <c r="BL20" s="37"/>
      <c r="BM20" s="37"/>
      <c r="BN20" s="37"/>
      <c r="BO20" s="37"/>
      <c r="BP20" s="37"/>
      <c r="BQ20" s="38"/>
      <c r="BR20" s="36"/>
      <c r="BS20" s="37"/>
      <c r="BT20" s="37"/>
      <c r="BU20" s="37"/>
      <c r="BV20" s="37"/>
      <c r="BW20" s="37"/>
      <c r="BX20" s="37"/>
      <c r="BY20" s="37"/>
      <c r="BZ20" s="38"/>
      <c r="CA20" s="36"/>
      <c r="CB20" s="37"/>
      <c r="CC20" s="37"/>
      <c r="CD20" s="37"/>
      <c r="CE20" s="37"/>
      <c r="CF20" s="37"/>
      <c r="CG20" s="37"/>
      <c r="CH20" s="37"/>
      <c r="CI20" s="38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6"/>
      <c r="DC20" s="37"/>
      <c r="DD20" s="37"/>
      <c r="DE20" s="37"/>
      <c r="DF20" s="37"/>
      <c r="DG20" s="37"/>
      <c r="DH20" s="37"/>
      <c r="DI20" s="37"/>
      <c r="DJ20" s="38"/>
      <c r="DK20" s="36"/>
      <c r="DL20" s="37"/>
      <c r="DM20" s="37"/>
      <c r="DN20" s="37"/>
      <c r="DO20" s="37"/>
      <c r="DP20" s="37"/>
      <c r="DQ20" s="37"/>
      <c r="DR20" s="37"/>
      <c r="DS20" s="37"/>
    </row>
    <row r="21" spans="1:123" s="3" customFormat="1" ht="27.75" customHeight="1" hidden="1">
      <c r="A21" s="42" t="s">
        <v>63</v>
      </c>
      <c r="B21" s="42"/>
      <c r="C21" s="42"/>
      <c r="D21" s="42"/>
      <c r="E21" s="42"/>
      <c r="F21" s="42"/>
      <c r="G21" s="43" t="s">
        <v>110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113"/>
      <c r="AJ21" s="36" t="s">
        <v>96</v>
      </c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8"/>
      <c r="AZ21" s="36"/>
      <c r="BA21" s="37"/>
      <c r="BB21" s="37"/>
      <c r="BC21" s="37"/>
      <c r="BD21" s="37"/>
      <c r="BE21" s="37"/>
      <c r="BF21" s="37"/>
      <c r="BG21" s="37"/>
      <c r="BH21" s="38"/>
      <c r="BI21" s="36"/>
      <c r="BJ21" s="37"/>
      <c r="BK21" s="37"/>
      <c r="BL21" s="37"/>
      <c r="BM21" s="37"/>
      <c r="BN21" s="37"/>
      <c r="BO21" s="37"/>
      <c r="BP21" s="37"/>
      <c r="BQ21" s="38"/>
      <c r="BR21" s="36"/>
      <c r="BS21" s="37"/>
      <c r="BT21" s="37"/>
      <c r="BU21" s="37"/>
      <c r="BV21" s="37"/>
      <c r="BW21" s="37"/>
      <c r="BX21" s="37"/>
      <c r="BY21" s="37"/>
      <c r="BZ21" s="38"/>
      <c r="CA21" s="36"/>
      <c r="CB21" s="37"/>
      <c r="CC21" s="37"/>
      <c r="CD21" s="37"/>
      <c r="CE21" s="37"/>
      <c r="CF21" s="37"/>
      <c r="CG21" s="37"/>
      <c r="CH21" s="37"/>
      <c r="CI21" s="38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6"/>
      <c r="DC21" s="37"/>
      <c r="DD21" s="37"/>
      <c r="DE21" s="37"/>
      <c r="DF21" s="37"/>
      <c r="DG21" s="37"/>
      <c r="DH21" s="37"/>
      <c r="DI21" s="37"/>
      <c r="DJ21" s="38"/>
      <c r="DK21" s="36"/>
      <c r="DL21" s="37"/>
      <c r="DM21" s="37"/>
      <c r="DN21" s="37"/>
      <c r="DO21" s="37"/>
      <c r="DP21" s="37"/>
      <c r="DQ21" s="37"/>
      <c r="DR21" s="37"/>
      <c r="DS21" s="37"/>
    </row>
    <row r="22" spans="1:123" s="3" customFormat="1" ht="27.75" customHeight="1" hidden="1">
      <c r="A22" s="42" t="s">
        <v>64</v>
      </c>
      <c r="B22" s="42"/>
      <c r="C22" s="42"/>
      <c r="D22" s="42"/>
      <c r="E22" s="42"/>
      <c r="F22" s="42"/>
      <c r="G22" s="43" t="s">
        <v>112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113"/>
      <c r="AJ22" s="36" t="s">
        <v>111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AZ22" s="36"/>
      <c r="BA22" s="37"/>
      <c r="BB22" s="37"/>
      <c r="BC22" s="37"/>
      <c r="BD22" s="37"/>
      <c r="BE22" s="37"/>
      <c r="BF22" s="37"/>
      <c r="BG22" s="37"/>
      <c r="BH22" s="38"/>
      <c r="BI22" s="36"/>
      <c r="BJ22" s="37"/>
      <c r="BK22" s="37"/>
      <c r="BL22" s="37"/>
      <c r="BM22" s="37"/>
      <c r="BN22" s="37"/>
      <c r="BO22" s="37"/>
      <c r="BP22" s="37"/>
      <c r="BQ22" s="38"/>
      <c r="BR22" s="36"/>
      <c r="BS22" s="37"/>
      <c r="BT22" s="37"/>
      <c r="BU22" s="37"/>
      <c r="BV22" s="37"/>
      <c r="BW22" s="37"/>
      <c r="BX22" s="37"/>
      <c r="BY22" s="37"/>
      <c r="BZ22" s="38"/>
      <c r="CA22" s="36"/>
      <c r="CB22" s="37"/>
      <c r="CC22" s="37"/>
      <c r="CD22" s="37"/>
      <c r="CE22" s="37"/>
      <c r="CF22" s="37"/>
      <c r="CG22" s="37"/>
      <c r="CH22" s="37"/>
      <c r="CI22" s="38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7"/>
      <c r="DD22" s="37"/>
      <c r="DE22" s="37"/>
      <c r="DF22" s="37"/>
      <c r="DG22" s="37"/>
      <c r="DH22" s="37"/>
      <c r="DI22" s="37"/>
      <c r="DJ22" s="38"/>
      <c r="DK22" s="36"/>
      <c r="DL22" s="37"/>
      <c r="DM22" s="37"/>
      <c r="DN22" s="37"/>
      <c r="DO22" s="37"/>
      <c r="DP22" s="37"/>
      <c r="DQ22" s="37"/>
      <c r="DR22" s="37"/>
      <c r="DS22" s="37"/>
    </row>
    <row r="23" spans="1:123" s="3" customFormat="1" ht="27.75" customHeight="1" hidden="1">
      <c r="A23" s="42" t="s">
        <v>113</v>
      </c>
      <c r="B23" s="42"/>
      <c r="C23" s="42"/>
      <c r="D23" s="42"/>
      <c r="E23" s="42"/>
      <c r="F23" s="42"/>
      <c r="G23" s="43" t="s">
        <v>114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113"/>
      <c r="AJ23" s="36" t="s">
        <v>111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/>
      <c r="AZ23" s="36"/>
      <c r="BA23" s="37"/>
      <c r="BB23" s="37"/>
      <c r="BC23" s="37"/>
      <c r="BD23" s="37"/>
      <c r="BE23" s="37"/>
      <c r="BF23" s="37"/>
      <c r="BG23" s="37"/>
      <c r="BH23" s="38"/>
      <c r="BI23" s="36"/>
      <c r="BJ23" s="37"/>
      <c r="BK23" s="37"/>
      <c r="BL23" s="37"/>
      <c r="BM23" s="37"/>
      <c r="BN23" s="37"/>
      <c r="BO23" s="37"/>
      <c r="BP23" s="37"/>
      <c r="BQ23" s="38"/>
      <c r="BR23" s="36"/>
      <c r="BS23" s="37"/>
      <c r="BT23" s="37"/>
      <c r="BU23" s="37"/>
      <c r="BV23" s="37"/>
      <c r="BW23" s="37"/>
      <c r="BX23" s="37"/>
      <c r="BY23" s="37"/>
      <c r="BZ23" s="38"/>
      <c r="CA23" s="36"/>
      <c r="CB23" s="37"/>
      <c r="CC23" s="37"/>
      <c r="CD23" s="37"/>
      <c r="CE23" s="37"/>
      <c r="CF23" s="37"/>
      <c r="CG23" s="37"/>
      <c r="CH23" s="37"/>
      <c r="CI23" s="38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7"/>
      <c r="DD23" s="37"/>
      <c r="DE23" s="37"/>
      <c r="DF23" s="37"/>
      <c r="DG23" s="37"/>
      <c r="DH23" s="37"/>
      <c r="DI23" s="37"/>
      <c r="DJ23" s="38"/>
      <c r="DK23" s="36"/>
      <c r="DL23" s="37"/>
      <c r="DM23" s="37"/>
      <c r="DN23" s="37"/>
      <c r="DO23" s="37"/>
      <c r="DP23" s="37"/>
      <c r="DQ23" s="37"/>
      <c r="DR23" s="37"/>
      <c r="DS23" s="37"/>
    </row>
    <row r="24" spans="1:123" s="3" customFormat="1" ht="27.75" customHeight="1" hidden="1">
      <c r="A24" s="42" t="s">
        <v>115</v>
      </c>
      <c r="B24" s="42"/>
      <c r="C24" s="42"/>
      <c r="D24" s="42"/>
      <c r="E24" s="42"/>
      <c r="F24" s="42"/>
      <c r="G24" s="43" t="s">
        <v>116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113"/>
      <c r="AJ24" s="36" t="s">
        <v>111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AZ24" s="36"/>
      <c r="BA24" s="37"/>
      <c r="BB24" s="37"/>
      <c r="BC24" s="37"/>
      <c r="BD24" s="37"/>
      <c r="BE24" s="37"/>
      <c r="BF24" s="37"/>
      <c r="BG24" s="37"/>
      <c r="BH24" s="38"/>
      <c r="BI24" s="36"/>
      <c r="BJ24" s="37"/>
      <c r="BK24" s="37"/>
      <c r="BL24" s="37"/>
      <c r="BM24" s="37"/>
      <c r="BN24" s="37"/>
      <c r="BO24" s="37"/>
      <c r="BP24" s="37"/>
      <c r="BQ24" s="38"/>
      <c r="BR24" s="36"/>
      <c r="BS24" s="37"/>
      <c r="BT24" s="37"/>
      <c r="BU24" s="37"/>
      <c r="BV24" s="37"/>
      <c r="BW24" s="37"/>
      <c r="BX24" s="37"/>
      <c r="BY24" s="37"/>
      <c r="BZ24" s="38"/>
      <c r="CA24" s="36"/>
      <c r="CB24" s="37"/>
      <c r="CC24" s="37"/>
      <c r="CD24" s="37"/>
      <c r="CE24" s="37"/>
      <c r="CF24" s="37"/>
      <c r="CG24" s="37"/>
      <c r="CH24" s="37"/>
      <c r="CI24" s="38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7"/>
      <c r="DD24" s="37"/>
      <c r="DE24" s="37"/>
      <c r="DF24" s="37"/>
      <c r="DG24" s="37"/>
      <c r="DH24" s="37"/>
      <c r="DI24" s="37"/>
      <c r="DJ24" s="38"/>
      <c r="DK24" s="36"/>
      <c r="DL24" s="37"/>
      <c r="DM24" s="37"/>
      <c r="DN24" s="37"/>
      <c r="DO24" s="37"/>
      <c r="DP24" s="37"/>
      <c r="DQ24" s="37"/>
      <c r="DR24" s="37"/>
      <c r="DS24" s="37"/>
    </row>
    <row r="25" spans="1:123" s="3" customFormat="1" ht="16.5" customHeight="1" hidden="1">
      <c r="A25" s="42"/>
      <c r="B25" s="42"/>
      <c r="C25" s="42"/>
      <c r="D25" s="42"/>
      <c r="E25" s="42"/>
      <c r="F25" s="42"/>
      <c r="G25" s="117" t="s">
        <v>117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8"/>
      <c r="AJ25" s="36" t="s">
        <v>111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8"/>
      <c r="AZ25" s="36"/>
      <c r="BA25" s="37"/>
      <c r="BB25" s="37"/>
      <c r="BC25" s="37"/>
      <c r="BD25" s="37"/>
      <c r="BE25" s="37"/>
      <c r="BF25" s="37"/>
      <c r="BG25" s="37"/>
      <c r="BH25" s="38"/>
      <c r="BI25" s="36"/>
      <c r="BJ25" s="37"/>
      <c r="BK25" s="37"/>
      <c r="BL25" s="37"/>
      <c r="BM25" s="37"/>
      <c r="BN25" s="37"/>
      <c r="BO25" s="37"/>
      <c r="BP25" s="37"/>
      <c r="BQ25" s="38"/>
      <c r="BR25" s="36"/>
      <c r="BS25" s="37"/>
      <c r="BT25" s="37"/>
      <c r="BU25" s="37"/>
      <c r="BV25" s="37"/>
      <c r="BW25" s="37"/>
      <c r="BX25" s="37"/>
      <c r="BY25" s="37"/>
      <c r="BZ25" s="38"/>
      <c r="CA25" s="36"/>
      <c r="CB25" s="37"/>
      <c r="CC25" s="37"/>
      <c r="CD25" s="37"/>
      <c r="CE25" s="37"/>
      <c r="CF25" s="37"/>
      <c r="CG25" s="37"/>
      <c r="CH25" s="37"/>
      <c r="CI25" s="38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7"/>
      <c r="DD25" s="37"/>
      <c r="DE25" s="37"/>
      <c r="DF25" s="37"/>
      <c r="DG25" s="37"/>
      <c r="DH25" s="37"/>
      <c r="DI25" s="37"/>
      <c r="DJ25" s="38"/>
      <c r="DK25" s="36"/>
      <c r="DL25" s="37"/>
      <c r="DM25" s="37"/>
      <c r="DN25" s="37"/>
      <c r="DO25" s="37"/>
      <c r="DP25" s="37"/>
      <c r="DQ25" s="37"/>
      <c r="DR25" s="37"/>
      <c r="DS25" s="37"/>
    </row>
    <row r="26" spans="1:123" s="3" customFormat="1" ht="16.5" customHeight="1" hidden="1">
      <c r="A26" s="42"/>
      <c r="B26" s="42"/>
      <c r="C26" s="42"/>
      <c r="D26" s="42"/>
      <c r="E26" s="42"/>
      <c r="F26" s="42"/>
      <c r="G26" s="117" t="s">
        <v>118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  <c r="AJ26" s="36" t="s">
        <v>111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/>
      <c r="AZ26" s="36"/>
      <c r="BA26" s="37"/>
      <c r="BB26" s="37"/>
      <c r="BC26" s="37"/>
      <c r="BD26" s="37"/>
      <c r="BE26" s="37"/>
      <c r="BF26" s="37"/>
      <c r="BG26" s="37"/>
      <c r="BH26" s="38"/>
      <c r="BI26" s="36"/>
      <c r="BJ26" s="37"/>
      <c r="BK26" s="37"/>
      <c r="BL26" s="37"/>
      <c r="BM26" s="37"/>
      <c r="BN26" s="37"/>
      <c r="BO26" s="37"/>
      <c r="BP26" s="37"/>
      <c r="BQ26" s="38"/>
      <c r="BR26" s="36"/>
      <c r="BS26" s="37"/>
      <c r="BT26" s="37"/>
      <c r="BU26" s="37"/>
      <c r="BV26" s="37"/>
      <c r="BW26" s="37"/>
      <c r="BX26" s="37"/>
      <c r="BY26" s="37"/>
      <c r="BZ26" s="38"/>
      <c r="CA26" s="36"/>
      <c r="CB26" s="37"/>
      <c r="CC26" s="37"/>
      <c r="CD26" s="37"/>
      <c r="CE26" s="37"/>
      <c r="CF26" s="37"/>
      <c r="CG26" s="37"/>
      <c r="CH26" s="37"/>
      <c r="CI26" s="38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6"/>
      <c r="DC26" s="37"/>
      <c r="DD26" s="37"/>
      <c r="DE26" s="37"/>
      <c r="DF26" s="37"/>
      <c r="DG26" s="37"/>
      <c r="DH26" s="37"/>
      <c r="DI26" s="37"/>
      <c r="DJ26" s="38"/>
      <c r="DK26" s="36"/>
      <c r="DL26" s="37"/>
      <c r="DM26" s="37"/>
      <c r="DN26" s="37"/>
      <c r="DO26" s="37"/>
      <c r="DP26" s="37"/>
      <c r="DQ26" s="37"/>
      <c r="DR26" s="37"/>
      <c r="DS26" s="37"/>
    </row>
    <row r="27" spans="1:123" s="3" customFormat="1" ht="16.5" customHeight="1" hidden="1">
      <c r="A27" s="42"/>
      <c r="B27" s="42"/>
      <c r="C27" s="42"/>
      <c r="D27" s="42"/>
      <c r="E27" s="42"/>
      <c r="F27" s="42"/>
      <c r="G27" s="117" t="s">
        <v>119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8"/>
      <c r="AJ27" s="36" t="s">
        <v>111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36"/>
      <c r="BA27" s="37"/>
      <c r="BB27" s="37"/>
      <c r="BC27" s="37"/>
      <c r="BD27" s="37"/>
      <c r="BE27" s="37"/>
      <c r="BF27" s="37"/>
      <c r="BG27" s="37"/>
      <c r="BH27" s="38"/>
      <c r="BI27" s="36"/>
      <c r="BJ27" s="37"/>
      <c r="BK27" s="37"/>
      <c r="BL27" s="37"/>
      <c r="BM27" s="37"/>
      <c r="BN27" s="37"/>
      <c r="BO27" s="37"/>
      <c r="BP27" s="37"/>
      <c r="BQ27" s="38"/>
      <c r="BR27" s="36"/>
      <c r="BS27" s="37"/>
      <c r="BT27" s="37"/>
      <c r="BU27" s="37"/>
      <c r="BV27" s="37"/>
      <c r="BW27" s="37"/>
      <c r="BX27" s="37"/>
      <c r="BY27" s="37"/>
      <c r="BZ27" s="38"/>
      <c r="CA27" s="36"/>
      <c r="CB27" s="37"/>
      <c r="CC27" s="37"/>
      <c r="CD27" s="37"/>
      <c r="CE27" s="37"/>
      <c r="CF27" s="37"/>
      <c r="CG27" s="37"/>
      <c r="CH27" s="37"/>
      <c r="CI27" s="38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7"/>
      <c r="DD27" s="37"/>
      <c r="DE27" s="37"/>
      <c r="DF27" s="37"/>
      <c r="DG27" s="37"/>
      <c r="DH27" s="37"/>
      <c r="DI27" s="37"/>
      <c r="DJ27" s="38"/>
      <c r="DK27" s="36"/>
      <c r="DL27" s="37"/>
      <c r="DM27" s="37"/>
      <c r="DN27" s="37"/>
      <c r="DO27" s="37"/>
      <c r="DP27" s="37"/>
      <c r="DQ27" s="37"/>
      <c r="DR27" s="37"/>
      <c r="DS27" s="37"/>
    </row>
    <row r="28" spans="1:123" s="3" customFormat="1" ht="16.5" customHeight="1" hidden="1">
      <c r="A28" s="42"/>
      <c r="B28" s="42"/>
      <c r="C28" s="42"/>
      <c r="D28" s="42"/>
      <c r="E28" s="42"/>
      <c r="F28" s="42"/>
      <c r="G28" s="117" t="s">
        <v>120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8"/>
      <c r="AJ28" s="36" t="s">
        <v>111</v>
      </c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36"/>
      <c r="BA28" s="37"/>
      <c r="BB28" s="37"/>
      <c r="BC28" s="37"/>
      <c r="BD28" s="37"/>
      <c r="BE28" s="37"/>
      <c r="BF28" s="37"/>
      <c r="BG28" s="37"/>
      <c r="BH28" s="38"/>
      <c r="BI28" s="36"/>
      <c r="BJ28" s="37"/>
      <c r="BK28" s="37"/>
      <c r="BL28" s="37"/>
      <c r="BM28" s="37"/>
      <c r="BN28" s="37"/>
      <c r="BO28" s="37"/>
      <c r="BP28" s="37"/>
      <c r="BQ28" s="38"/>
      <c r="BR28" s="36"/>
      <c r="BS28" s="37"/>
      <c r="BT28" s="37"/>
      <c r="BU28" s="37"/>
      <c r="BV28" s="37"/>
      <c r="BW28" s="37"/>
      <c r="BX28" s="37"/>
      <c r="BY28" s="37"/>
      <c r="BZ28" s="38"/>
      <c r="CA28" s="36"/>
      <c r="CB28" s="37"/>
      <c r="CC28" s="37"/>
      <c r="CD28" s="37"/>
      <c r="CE28" s="37"/>
      <c r="CF28" s="37"/>
      <c r="CG28" s="37"/>
      <c r="CH28" s="37"/>
      <c r="CI28" s="38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6"/>
      <c r="DC28" s="37"/>
      <c r="DD28" s="37"/>
      <c r="DE28" s="37"/>
      <c r="DF28" s="37"/>
      <c r="DG28" s="37"/>
      <c r="DH28" s="37"/>
      <c r="DI28" s="37"/>
      <c r="DJ28" s="38"/>
      <c r="DK28" s="36"/>
      <c r="DL28" s="37"/>
      <c r="DM28" s="37"/>
      <c r="DN28" s="37"/>
      <c r="DO28" s="37"/>
      <c r="DP28" s="37"/>
      <c r="DQ28" s="37"/>
      <c r="DR28" s="37"/>
      <c r="DS28" s="37"/>
    </row>
    <row r="29" spans="1:123" s="3" customFormat="1" ht="27.75" customHeight="1" hidden="1">
      <c r="A29" s="42" t="s">
        <v>121</v>
      </c>
      <c r="B29" s="42"/>
      <c r="C29" s="42"/>
      <c r="D29" s="42"/>
      <c r="E29" s="42"/>
      <c r="F29" s="42"/>
      <c r="G29" s="43" t="s">
        <v>122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113"/>
      <c r="AJ29" s="36" t="s">
        <v>111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36"/>
      <c r="BA29" s="37"/>
      <c r="BB29" s="37"/>
      <c r="BC29" s="37"/>
      <c r="BD29" s="37"/>
      <c r="BE29" s="37"/>
      <c r="BF29" s="37"/>
      <c r="BG29" s="37"/>
      <c r="BH29" s="38"/>
      <c r="BI29" s="36"/>
      <c r="BJ29" s="37"/>
      <c r="BK29" s="37"/>
      <c r="BL29" s="37"/>
      <c r="BM29" s="37"/>
      <c r="BN29" s="37"/>
      <c r="BO29" s="37"/>
      <c r="BP29" s="37"/>
      <c r="BQ29" s="38"/>
      <c r="BR29" s="36"/>
      <c r="BS29" s="37"/>
      <c r="BT29" s="37"/>
      <c r="BU29" s="37"/>
      <c r="BV29" s="37"/>
      <c r="BW29" s="37"/>
      <c r="BX29" s="37"/>
      <c r="BY29" s="37"/>
      <c r="BZ29" s="38"/>
      <c r="CA29" s="36"/>
      <c r="CB29" s="37"/>
      <c r="CC29" s="37"/>
      <c r="CD29" s="37"/>
      <c r="CE29" s="37"/>
      <c r="CF29" s="37"/>
      <c r="CG29" s="37"/>
      <c r="CH29" s="37"/>
      <c r="CI29" s="38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6"/>
      <c r="DC29" s="37"/>
      <c r="DD29" s="37"/>
      <c r="DE29" s="37"/>
      <c r="DF29" s="37"/>
      <c r="DG29" s="37"/>
      <c r="DH29" s="37"/>
      <c r="DI29" s="37"/>
      <c r="DJ29" s="38"/>
      <c r="DK29" s="36"/>
      <c r="DL29" s="37"/>
      <c r="DM29" s="37"/>
      <c r="DN29" s="37"/>
      <c r="DO29" s="37"/>
      <c r="DP29" s="37"/>
      <c r="DQ29" s="37"/>
      <c r="DR29" s="37"/>
      <c r="DS29" s="37"/>
    </row>
    <row r="30" spans="1:123" s="3" customFormat="1" ht="27.75" customHeight="1" hidden="1">
      <c r="A30" s="42" t="s">
        <v>66</v>
      </c>
      <c r="B30" s="42"/>
      <c r="C30" s="42"/>
      <c r="D30" s="42"/>
      <c r="E30" s="42"/>
      <c r="F30" s="42"/>
      <c r="G30" s="43" t="s">
        <v>123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113"/>
      <c r="AJ30" s="36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8"/>
      <c r="AZ30" s="36"/>
      <c r="BA30" s="37"/>
      <c r="BB30" s="37"/>
      <c r="BC30" s="37"/>
      <c r="BD30" s="37"/>
      <c r="BE30" s="37"/>
      <c r="BF30" s="37"/>
      <c r="BG30" s="37"/>
      <c r="BH30" s="38"/>
      <c r="BI30" s="36"/>
      <c r="BJ30" s="37"/>
      <c r="BK30" s="37"/>
      <c r="BL30" s="37"/>
      <c r="BM30" s="37"/>
      <c r="BN30" s="37"/>
      <c r="BO30" s="37"/>
      <c r="BP30" s="37"/>
      <c r="BQ30" s="38"/>
      <c r="BR30" s="36"/>
      <c r="BS30" s="37"/>
      <c r="BT30" s="37"/>
      <c r="BU30" s="37"/>
      <c r="BV30" s="37"/>
      <c r="BW30" s="37"/>
      <c r="BX30" s="37"/>
      <c r="BY30" s="37"/>
      <c r="BZ30" s="38"/>
      <c r="CA30" s="36"/>
      <c r="CB30" s="37"/>
      <c r="CC30" s="37"/>
      <c r="CD30" s="37"/>
      <c r="CE30" s="37"/>
      <c r="CF30" s="37"/>
      <c r="CG30" s="37"/>
      <c r="CH30" s="37"/>
      <c r="CI30" s="38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6"/>
      <c r="DC30" s="37"/>
      <c r="DD30" s="37"/>
      <c r="DE30" s="37"/>
      <c r="DF30" s="37"/>
      <c r="DG30" s="37"/>
      <c r="DH30" s="37"/>
      <c r="DI30" s="37"/>
      <c r="DJ30" s="38"/>
      <c r="DK30" s="36"/>
      <c r="DL30" s="37"/>
      <c r="DM30" s="37"/>
      <c r="DN30" s="37"/>
      <c r="DO30" s="37"/>
      <c r="DP30" s="37"/>
      <c r="DQ30" s="37"/>
      <c r="DR30" s="37"/>
      <c r="DS30" s="37"/>
    </row>
    <row r="31" spans="1:123" s="3" customFormat="1" ht="27.75" customHeight="1" hidden="1">
      <c r="A31" s="42" t="s">
        <v>68</v>
      </c>
      <c r="B31" s="42"/>
      <c r="C31" s="42"/>
      <c r="D31" s="42"/>
      <c r="E31" s="42"/>
      <c r="F31" s="42"/>
      <c r="G31" s="43" t="s">
        <v>125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113"/>
      <c r="AJ31" s="36" t="s">
        <v>124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8"/>
      <c r="AZ31" s="36"/>
      <c r="BA31" s="37"/>
      <c r="BB31" s="37"/>
      <c r="BC31" s="37"/>
      <c r="BD31" s="37"/>
      <c r="BE31" s="37"/>
      <c r="BF31" s="37"/>
      <c r="BG31" s="37"/>
      <c r="BH31" s="38"/>
      <c r="BI31" s="36"/>
      <c r="BJ31" s="37"/>
      <c r="BK31" s="37"/>
      <c r="BL31" s="37"/>
      <c r="BM31" s="37"/>
      <c r="BN31" s="37"/>
      <c r="BO31" s="37"/>
      <c r="BP31" s="37"/>
      <c r="BQ31" s="38"/>
      <c r="BR31" s="36"/>
      <c r="BS31" s="37"/>
      <c r="BT31" s="37"/>
      <c r="BU31" s="37"/>
      <c r="BV31" s="37"/>
      <c r="BW31" s="37"/>
      <c r="BX31" s="37"/>
      <c r="BY31" s="37"/>
      <c r="BZ31" s="38"/>
      <c r="CA31" s="36"/>
      <c r="CB31" s="37"/>
      <c r="CC31" s="37"/>
      <c r="CD31" s="37"/>
      <c r="CE31" s="37"/>
      <c r="CF31" s="37"/>
      <c r="CG31" s="37"/>
      <c r="CH31" s="37"/>
      <c r="CI31" s="38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6"/>
      <c r="DC31" s="37"/>
      <c r="DD31" s="37"/>
      <c r="DE31" s="37"/>
      <c r="DF31" s="37"/>
      <c r="DG31" s="37"/>
      <c r="DH31" s="37"/>
      <c r="DI31" s="37"/>
      <c r="DJ31" s="38"/>
      <c r="DK31" s="36"/>
      <c r="DL31" s="37"/>
      <c r="DM31" s="37"/>
      <c r="DN31" s="37"/>
      <c r="DO31" s="37"/>
      <c r="DP31" s="37"/>
      <c r="DQ31" s="37"/>
      <c r="DR31" s="37"/>
      <c r="DS31" s="37"/>
    </row>
    <row r="32" spans="1:123" s="3" customFormat="1" ht="15" customHeight="1" hidden="1">
      <c r="A32" s="42" t="s">
        <v>126</v>
      </c>
      <c r="B32" s="42"/>
      <c r="C32" s="42"/>
      <c r="D32" s="42"/>
      <c r="E32" s="42"/>
      <c r="F32" s="42"/>
      <c r="G32" s="43" t="s">
        <v>127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113"/>
      <c r="AJ32" s="36" t="s">
        <v>111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/>
      <c r="AZ32" s="36"/>
      <c r="BA32" s="37"/>
      <c r="BB32" s="37"/>
      <c r="BC32" s="37"/>
      <c r="BD32" s="37"/>
      <c r="BE32" s="37"/>
      <c r="BF32" s="37"/>
      <c r="BG32" s="37"/>
      <c r="BH32" s="38"/>
      <c r="BI32" s="36"/>
      <c r="BJ32" s="37"/>
      <c r="BK32" s="37"/>
      <c r="BL32" s="37"/>
      <c r="BM32" s="37"/>
      <c r="BN32" s="37"/>
      <c r="BO32" s="37"/>
      <c r="BP32" s="37"/>
      <c r="BQ32" s="38"/>
      <c r="BR32" s="36"/>
      <c r="BS32" s="37"/>
      <c r="BT32" s="37"/>
      <c r="BU32" s="37"/>
      <c r="BV32" s="37"/>
      <c r="BW32" s="37"/>
      <c r="BX32" s="37"/>
      <c r="BY32" s="37"/>
      <c r="BZ32" s="38"/>
      <c r="CA32" s="36"/>
      <c r="CB32" s="37"/>
      <c r="CC32" s="37"/>
      <c r="CD32" s="37"/>
      <c r="CE32" s="37"/>
      <c r="CF32" s="37"/>
      <c r="CG32" s="37"/>
      <c r="CH32" s="37"/>
      <c r="CI32" s="38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6"/>
      <c r="DC32" s="37"/>
      <c r="DD32" s="37"/>
      <c r="DE32" s="37"/>
      <c r="DF32" s="37"/>
      <c r="DG32" s="37"/>
      <c r="DH32" s="37"/>
      <c r="DI32" s="37"/>
      <c r="DJ32" s="38"/>
      <c r="DK32" s="36"/>
      <c r="DL32" s="37"/>
      <c r="DM32" s="37"/>
      <c r="DN32" s="37"/>
      <c r="DO32" s="37"/>
      <c r="DP32" s="37"/>
      <c r="DQ32" s="37"/>
      <c r="DR32" s="37"/>
      <c r="DS32" s="37"/>
    </row>
    <row r="33" spans="1:123" s="3" customFormat="1" ht="27.75" customHeight="1" hidden="1">
      <c r="A33" s="42" t="s">
        <v>70</v>
      </c>
      <c r="B33" s="42"/>
      <c r="C33" s="42"/>
      <c r="D33" s="42"/>
      <c r="E33" s="42"/>
      <c r="F33" s="42"/>
      <c r="G33" s="43" t="s">
        <v>128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113"/>
      <c r="AJ33" s="36" t="s">
        <v>141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6"/>
      <c r="BA33" s="37"/>
      <c r="BB33" s="37"/>
      <c r="BC33" s="37"/>
      <c r="BD33" s="37"/>
      <c r="BE33" s="37"/>
      <c r="BF33" s="37"/>
      <c r="BG33" s="37"/>
      <c r="BH33" s="38"/>
      <c r="BI33" s="36"/>
      <c r="BJ33" s="37"/>
      <c r="BK33" s="37"/>
      <c r="BL33" s="37"/>
      <c r="BM33" s="37"/>
      <c r="BN33" s="37"/>
      <c r="BO33" s="37"/>
      <c r="BP33" s="37"/>
      <c r="BQ33" s="38"/>
      <c r="BR33" s="36"/>
      <c r="BS33" s="37"/>
      <c r="BT33" s="37"/>
      <c r="BU33" s="37"/>
      <c r="BV33" s="37"/>
      <c r="BW33" s="37"/>
      <c r="BX33" s="37"/>
      <c r="BY33" s="37"/>
      <c r="BZ33" s="38"/>
      <c r="CA33" s="36"/>
      <c r="CB33" s="37"/>
      <c r="CC33" s="37"/>
      <c r="CD33" s="37"/>
      <c r="CE33" s="37"/>
      <c r="CF33" s="37"/>
      <c r="CG33" s="37"/>
      <c r="CH33" s="37"/>
      <c r="CI33" s="38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7"/>
      <c r="DD33" s="37"/>
      <c r="DE33" s="37"/>
      <c r="DF33" s="37"/>
      <c r="DG33" s="37"/>
      <c r="DH33" s="37"/>
      <c r="DI33" s="37"/>
      <c r="DJ33" s="38"/>
      <c r="DK33" s="36"/>
      <c r="DL33" s="37"/>
      <c r="DM33" s="37"/>
      <c r="DN33" s="37"/>
      <c r="DO33" s="37"/>
      <c r="DP33" s="37"/>
      <c r="DQ33" s="37"/>
      <c r="DR33" s="37"/>
      <c r="DS33" s="37"/>
    </row>
    <row r="34" spans="1:123" s="3" customFormat="1" ht="27.75" customHeight="1" hidden="1">
      <c r="A34" s="42"/>
      <c r="B34" s="42"/>
      <c r="C34" s="42"/>
      <c r="D34" s="42"/>
      <c r="E34" s="42"/>
      <c r="F34" s="42"/>
      <c r="G34" s="119" t="s">
        <v>129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/>
      <c r="AJ34" s="36" t="s">
        <v>141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8"/>
      <c r="AZ34" s="36"/>
      <c r="BA34" s="37"/>
      <c r="BB34" s="37"/>
      <c r="BC34" s="37"/>
      <c r="BD34" s="37"/>
      <c r="BE34" s="37"/>
      <c r="BF34" s="37"/>
      <c r="BG34" s="37"/>
      <c r="BH34" s="38"/>
      <c r="BI34" s="36"/>
      <c r="BJ34" s="37"/>
      <c r="BK34" s="37"/>
      <c r="BL34" s="37"/>
      <c r="BM34" s="37"/>
      <c r="BN34" s="37"/>
      <c r="BO34" s="37"/>
      <c r="BP34" s="37"/>
      <c r="BQ34" s="38"/>
      <c r="BR34" s="36"/>
      <c r="BS34" s="37"/>
      <c r="BT34" s="37"/>
      <c r="BU34" s="37"/>
      <c r="BV34" s="37"/>
      <c r="BW34" s="37"/>
      <c r="BX34" s="37"/>
      <c r="BY34" s="37"/>
      <c r="BZ34" s="38"/>
      <c r="CA34" s="36"/>
      <c r="CB34" s="37"/>
      <c r="CC34" s="37"/>
      <c r="CD34" s="37"/>
      <c r="CE34" s="37"/>
      <c r="CF34" s="37"/>
      <c r="CG34" s="37"/>
      <c r="CH34" s="37"/>
      <c r="CI34" s="38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6"/>
      <c r="DC34" s="37"/>
      <c r="DD34" s="37"/>
      <c r="DE34" s="37"/>
      <c r="DF34" s="37"/>
      <c r="DG34" s="37"/>
      <c r="DH34" s="37"/>
      <c r="DI34" s="37"/>
      <c r="DJ34" s="38"/>
      <c r="DK34" s="36"/>
      <c r="DL34" s="37"/>
      <c r="DM34" s="37"/>
      <c r="DN34" s="37"/>
      <c r="DO34" s="37"/>
      <c r="DP34" s="37"/>
      <c r="DQ34" s="37"/>
      <c r="DR34" s="37"/>
      <c r="DS34" s="37"/>
    </row>
    <row r="35" spans="1:123" s="3" customFormat="1" ht="27.75" customHeight="1" hidden="1">
      <c r="A35" s="42"/>
      <c r="B35" s="42"/>
      <c r="C35" s="42"/>
      <c r="D35" s="42"/>
      <c r="E35" s="42"/>
      <c r="F35" s="42"/>
      <c r="G35" s="119" t="s">
        <v>130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20"/>
      <c r="AJ35" s="36" t="s">
        <v>141</v>
      </c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36"/>
      <c r="BA35" s="37"/>
      <c r="BB35" s="37"/>
      <c r="BC35" s="37"/>
      <c r="BD35" s="37"/>
      <c r="BE35" s="37"/>
      <c r="BF35" s="37"/>
      <c r="BG35" s="37"/>
      <c r="BH35" s="38"/>
      <c r="BI35" s="36"/>
      <c r="BJ35" s="37"/>
      <c r="BK35" s="37"/>
      <c r="BL35" s="37"/>
      <c r="BM35" s="37"/>
      <c r="BN35" s="37"/>
      <c r="BO35" s="37"/>
      <c r="BP35" s="37"/>
      <c r="BQ35" s="38"/>
      <c r="BR35" s="36"/>
      <c r="BS35" s="37"/>
      <c r="BT35" s="37"/>
      <c r="BU35" s="37"/>
      <c r="BV35" s="37"/>
      <c r="BW35" s="37"/>
      <c r="BX35" s="37"/>
      <c r="BY35" s="37"/>
      <c r="BZ35" s="38"/>
      <c r="CA35" s="36"/>
      <c r="CB35" s="37"/>
      <c r="CC35" s="37"/>
      <c r="CD35" s="37"/>
      <c r="CE35" s="37"/>
      <c r="CF35" s="37"/>
      <c r="CG35" s="37"/>
      <c r="CH35" s="37"/>
      <c r="CI35" s="38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7"/>
      <c r="DD35" s="37"/>
      <c r="DE35" s="37"/>
      <c r="DF35" s="37"/>
      <c r="DG35" s="37"/>
      <c r="DH35" s="37"/>
      <c r="DI35" s="37"/>
      <c r="DJ35" s="38"/>
      <c r="DK35" s="36"/>
      <c r="DL35" s="37"/>
      <c r="DM35" s="37"/>
      <c r="DN35" s="37"/>
      <c r="DO35" s="37"/>
      <c r="DP35" s="37"/>
      <c r="DQ35" s="37"/>
      <c r="DR35" s="37"/>
      <c r="DS35" s="37"/>
    </row>
    <row r="36" ht="3" customHeight="1"/>
    <row r="37" s="9" customFormat="1" ht="11.25">
      <c r="A37" s="10" t="s">
        <v>131</v>
      </c>
    </row>
    <row r="38" s="9" customFormat="1" ht="11.25">
      <c r="A38" s="10" t="s">
        <v>132</v>
      </c>
    </row>
    <row r="39" s="9" customFormat="1" ht="11.25">
      <c r="A39" s="10" t="s">
        <v>133</v>
      </c>
    </row>
    <row r="40" s="9" customFormat="1" ht="11.25">
      <c r="A40" s="10" t="s">
        <v>134</v>
      </c>
    </row>
    <row r="42" spans="6:131" s="11" customFormat="1" ht="45" customHeight="1">
      <c r="F42" s="11" t="s">
        <v>135</v>
      </c>
      <c r="V42" s="106" t="s">
        <v>136</v>
      </c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</row>
    <row r="43" spans="22:131" ht="60" customHeight="1">
      <c r="V43" s="106" t="s">
        <v>137</v>
      </c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</row>
    <row r="44" ht="3" customHeight="1"/>
  </sheetData>
  <sheetProtection/>
  <mergeCells count="310">
    <mergeCell ref="CJ8:CR8"/>
    <mergeCell ref="CS8:DA8"/>
    <mergeCell ref="CJ9:CR9"/>
    <mergeCell ref="CS9:DA9"/>
    <mergeCell ref="CJ3:DA3"/>
    <mergeCell ref="CJ4:CR4"/>
    <mergeCell ref="CS4:DA4"/>
    <mergeCell ref="CJ5:CR5"/>
    <mergeCell ref="CS5:DA5"/>
    <mergeCell ref="CJ6:CR6"/>
    <mergeCell ref="CS6:DA6"/>
    <mergeCell ref="DK35:DS35"/>
    <mergeCell ref="BI35:BQ35"/>
    <mergeCell ref="BR35:BZ35"/>
    <mergeCell ref="CA35:CI35"/>
    <mergeCell ref="DB35:DJ35"/>
    <mergeCell ref="A35:F35"/>
    <mergeCell ref="G35:AI35"/>
    <mergeCell ref="AJ35:AY35"/>
    <mergeCell ref="AZ35:BH35"/>
    <mergeCell ref="DK33:DS33"/>
    <mergeCell ref="A34:F34"/>
    <mergeCell ref="G34:AI34"/>
    <mergeCell ref="AJ34:AY34"/>
    <mergeCell ref="AZ34:BH34"/>
    <mergeCell ref="BI34:BQ34"/>
    <mergeCell ref="BR34:BZ34"/>
    <mergeCell ref="CA34:CI34"/>
    <mergeCell ref="DB34:DJ34"/>
    <mergeCell ref="DK34:DS34"/>
    <mergeCell ref="BI33:BQ33"/>
    <mergeCell ref="BR33:BZ33"/>
    <mergeCell ref="CA33:CI33"/>
    <mergeCell ref="DB33:DJ33"/>
    <mergeCell ref="A33:F33"/>
    <mergeCell ref="G33:AI33"/>
    <mergeCell ref="AJ33:AY33"/>
    <mergeCell ref="AZ33:BH33"/>
    <mergeCell ref="DK31:DS31"/>
    <mergeCell ref="A32:F32"/>
    <mergeCell ref="G32:AI32"/>
    <mergeCell ref="AJ32:AY32"/>
    <mergeCell ref="AZ32:BH32"/>
    <mergeCell ref="BI32:BQ32"/>
    <mergeCell ref="BR32:BZ32"/>
    <mergeCell ref="CA32:CI32"/>
    <mergeCell ref="DB32:DJ32"/>
    <mergeCell ref="DK32:DS32"/>
    <mergeCell ref="BI31:BQ31"/>
    <mergeCell ref="BR31:BZ31"/>
    <mergeCell ref="CA31:CI31"/>
    <mergeCell ref="DB31:DJ31"/>
    <mergeCell ref="A31:F31"/>
    <mergeCell ref="G31:AI31"/>
    <mergeCell ref="AJ31:AY31"/>
    <mergeCell ref="AZ31:BH31"/>
    <mergeCell ref="DK29:DS29"/>
    <mergeCell ref="A30:F30"/>
    <mergeCell ref="G30:AI30"/>
    <mergeCell ref="AJ30:AY30"/>
    <mergeCell ref="AZ30:BH30"/>
    <mergeCell ref="BI30:BQ30"/>
    <mergeCell ref="BR30:BZ30"/>
    <mergeCell ref="CA30:CI30"/>
    <mergeCell ref="DB30:DJ30"/>
    <mergeCell ref="DK30:DS30"/>
    <mergeCell ref="BI29:BQ29"/>
    <mergeCell ref="BR29:BZ29"/>
    <mergeCell ref="CA29:CI29"/>
    <mergeCell ref="DB29:DJ29"/>
    <mergeCell ref="A29:F29"/>
    <mergeCell ref="G29:AI29"/>
    <mergeCell ref="AJ29:AY29"/>
    <mergeCell ref="AZ29:BH29"/>
    <mergeCell ref="DK27:DS27"/>
    <mergeCell ref="A28:F28"/>
    <mergeCell ref="G28:AI28"/>
    <mergeCell ref="AJ28:AY28"/>
    <mergeCell ref="AZ28:BH28"/>
    <mergeCell ref="BI28:BQ28"/>
    <mergeCell ref="BR28:BZ28"/>
    <mergeCell ref="CA28:CI28"/>
    <mergeCell ref="DB28:DJ28"/>
    <mergeCell ref="DK28:DS28"/>
    <mergeCell ref="BI27:BQ27"/>
    <mergeCell ref="BR27:BZ27"/>
    <mergeCell ref="CA27:CI27"/>
    <mergeCell ref="DB27:DJ27"/>
    <mergeCell ref="A27:F27"/>
    <mergeCell ref="G27:AI27"/>
    <mergeCell ref="AJ27:AY27"/>
    <mergeCell ref="AZ27:BH27"/>
    <mergeCell ref="DK25:DS25"/>
    <mergeCell ref="A26:F26"/>
    <mergeCell ref="G26:AI26"/>
    <mergeCell ref="AJ26:AY26"/>
    <mergeCell ref="AZ26:BH26"/>
    <mergeCell ref="BI26:BQ26"/>
    <mergeCell ref="BR26:BZ26"/>
    <mergeCell ref="CA26:CI26"/>
    <mergeCell ref="DB26:DJ26"/>
    <mergeCell ref="DK26:DS26"/>
    <mergeCell ref="BI25:BQ25"/>
    <mergeCell ref="BR25:BZ25"/>
    <mergeCell ref="CA25:CI25"/>
    <mergeCell ref="DB25:DJ25"/>
    <mergeCell ref="A25:F25"/>
    <mergeCell ref="G25:AI25"/>
    <mergeCell ref="AJ25:AY25"/>
    <mergeCell ref="AZ25:BH25"/>
    <mergeCell ref="DK23:DS23"/>
    <mergeCell ref="A24:F24"/>
    <mergeCell ref="G24:AI24"/>
    <mergeCell ref="AJ24:AY24"/>
    <mergeCell ref="AZ24:BH24"/>
    <mergeCell ref="BI24:BQ24"/>
    <mergeCell ref="BR24:BZ24"/>
    <mergeCell ref="CA24:CI24"/>
    <mergeCell ref="DB24:DJ24"/>
    <mergeCell ref="DK24:DS24"/>
    <mergeCell ref="BI23:BQ23"/>
    <mergeCell ref="BR23:BZ23"/>
    <mergeCell ref="CA23:CI23"/>
    <mergeCell ref="DB23:DJ23"/>
    <mergeCell ref="A23:F23"/>
    <mergeCell ref="G23:AI23"/>
    <mergeCell ref="AJ23:AY23"/>
    <mergeCell ref="AZ23:BH23"/>
    <mergeCell ref="DK21:DS21"/>
    <mergeCell ref="A22:F22"/>
    <mergeCell ref="G22:AI22"/>
    <mergeCell ref="AJ22:AY22"/>
    <mergeCell ref="AZ22:BH22"/>
    <mergeCell ref="BI22:BQ22"/>
    <mergeCell ref="BR22:BZ22"/>
    <mergeCell ref="CA22:CI22"/>
    <mergeCell ref="DB22:DJ22"/>
    <mergeCell ref="DK22:DS22"/>
    <mergeCell ref="BI21:BQ21"/>
    <mergeCell ref="BR21:BZ21"/>
    <mergeCell ref="CA21:CI21"/>
    <mergeCell ref="DB21:DJ21"/>
    <mergeCell ref="A21:F21"/>
    <mergeCell ref="G21:AI21"/>
    <mergeCell ref="AJ21:AY21"/>
    <mergeCell ref="AZ21:BH21"/>
    <mergeCell ref="DK19:DS19"/>
    <mergeCell ref="A20:F20"/>
    <mergeCell ref="G20:AI20"/>
    <mergeCell ref="AJ20:AY20"/>
    <mergeCell ref="AZ20:BH20"/>
    <mergeCell ref="BI20:BQ20"/>
    <mergeCell ref="BR20:BZ20"/>
    <mergeCell ref="CA20:CI20"/>
    <mergeCell ref="DB20:DJ20"/>
    <mergeCell ref="DK20:DS20"/>
    <mergeCell ref="BI19:BQ19"/>
    <mergeCell ref="BR19:BZ19"/>
    <mergeCell ref="CA19:CI19"/>
    <mergeCell ref="DB19:DJ19"/>
    <mergeCell ref="A19:F19"/>
    <mergeCell ref="G19:AI19"/>
    <mergeCell ref="AJ19:AY19"/>
    <mergeCell ref="AZ19:BH19"/>
    <mergeCell ref="DK17:DS17"/>
    <mergeCell ref="A18:F18"/>
    <mergeCell ref="G18:AI18"/>
    <mergeCell ref="AJ18:AY18"/>
    <mergeCell ref="AZ18:BH18"/>
    <mergeCell ref="BI18:BQ18"/>
    <mergeCell ref="BR18:BZ18"/>
    <mergeCell ref="CA18:CI18"/>
    <mergeCell ref="DB18:DJ18"/>
    <mergeCell ref="DK18:DS18"/>
    <mergeCell ref="BI17:BQ17"/>
    <mergeCell ref="BR17:BZ17"/>
    <mergeCell ref="CA17:CI17"/>
    <mergeCell ref="DB17:DJ17"/>
    <mergeCell ref="A17:F17"/>
    <mergeCell ref="G17:AI17"/>
    <mergeCell ref="AJ17:AY17"/>
    <mergeCell ref="AZ17:BH17"/>
    <mergeCell ref="DK15:DS15"/>
    <mergeCell ref="A16:F16"/>
    <mergeCell ref="G16:AI16"/>
    <mergeCell ref="AJ16:AY16"/>
    <mergeCell ref="AZ16:BH16"/>
    <mergeCell ref="BI16:BQ16"/>
    <mergeCell ref="BR16:BZ16"/>
    <mergeCell ref="CA16:CI16"/>
    <mergeCell ref="DB16:DJ16"/>
    <mergeCell ref="DK16:DS16"/>
    <mergeCell ref="BI15:BQ15"/>
    <mergeCell ref="BR15:BZ15"/>
    <mergeCell ref="CA15:CI15"/>
    <mergeCell ref="DB15:DJ15"/>
    <mergeCell ref="A15:F15"/>
    <mergeCell ref="G15:AI15"/>
    <mergeCell ref="AJ15:AY15"/>
    <mergeCell ref="AZ15:BH15"/>
    <mergeCell ref="DK13:DS13"/>
    <mergeCell ref="A14:F14"/>
    <mergeCell ref="G14:AI14"/>
    <mergeCell ref="AJ14:AY14"/>
    <mergeCell ref="AZ14:BH14"/>
    <mergeCell ref="BI14:BQ14"/>
    <mergeCell ref="BR14:BZ14"/>
    <mergeCell ref="CA14:CI14"/>
    <mergeCell ref="DB14:DJ14"/>
    <mergeCell ref="DK14:DS14"/>
    <mergeCell ref="BI13:BQ13"/>
    <mergeCell ref="BR13:BZ13"/>
    <mergeCell ref="CA13:CI13"/>
    <mergeCell ref="DB13:DJ13"/>
    <mergeCell ref="A13:F13"/>
    <mergeCell ref="G13:AI13"/>
    <mergeCell ref="AJ13:AY13"/>
    <mergeCell ref="AZ13:BH13"/>
    <mergeCell ref="DK11:DS11"/>
    <mergeCell ref="A12:F12"/>
    <mergeCell ref="G12:AI12"/>
    <mergeCell ref="AJ12:AY12"/>
    <mergeCell ref="AZ12:BH12"/>
    <mergeCell ref="BI12:BQ12"/>
    <mergeCell ref="BR12:BZ12"/>
    <mergeCell ref="CA12:CI12"/>
    <mergeCell ref="DB12:DJ12"/>
    <mergeCell ref="DK12:DS12"/>
    <mergeCell ref="BI11:BQ11"/>
    <mergeCell ref="BR11:BZ11"/>
    <mergeCell ref="CA11:CI11"/>
    <mergeCell ref="DB11:DJ11"/>
    <mergeCell ref="A11:F11"/>
    <mergeCell ref="G11:AI11"/>
    <mergeCell ref="AJ11:AY11"/>
    <mergeCell ref="AZ11:BH11"/>
    <mergeCell ref="DK9:DS9"/>
    <mergeCell ref="A10:F10"/>
    <mergeCell ref="G10:AI10"/>
    <mergeCell ref="AJ10:AY10"/>
    <mergeCell ref="AZ10:BH10"/>
    <mergeCell ref="BI10:BQ10"/>
    <mergeCell ref="BR10:BZ10"/>
    <mergeCell ref="CA10:CI10"/>
    <mergeCell ref="DB10:DJ10"/>
    <mergeCell ref="DK10:DS10"/>
    <mergeCell ref="BI9:BQ9"/>
    <mergeCell ref="BR9:BZ9"/>
    <mergeCell ref="CA9:CI9"/>
    <mergeCell ref="DB9:DJ9"/>
    <mergeCell ref="A9:F9"/>
    <mergeCell ref="G9:AI9"/>
    <mergeCell ref="AJ9:AY9"/>
    <mergeCell ref="AZ9:BH9"/>
    <mergeCell ref="DK7:DS7"/>
    <mergeCell ref="A8:F8"/>
    <mergeCell ref="G8:AI8"/>
    <mergeCell ref="AJ8:AY8"/>
    <mergeCell ref="AZ8:BH8"/>
    <mergeCell ref="BI8:BQ8"/>
    <mergeCell ref="BR8:BZ8"/>
    <mergeCell ref="CA8:CI8"/>
    <mergeCell ref="DB8:DJ8"/>
    <mergeCell ref="DK8:DS8"/>
    <mergeCell ref="BI7:BQ7"/>
    <mergeCell ref="BR7:BZ7"/>
    <mergeCell ref="CA7:CI7"/>
    <mergeCell ref="DB7:DJ7"/>
    <mergeCell ref="A7:F7"/>
    <mergeCell ref="G7:AI7"/>
    <mergeCell ref="AJ7:AY7"/>
    <mergeCell ref="AZ7:BH7"/>
    <mergeCell ref="CJ7:CR7"/>
    <mergeCell ref="CS7:DA7"/>
    <mergeCell ref="DK5:DS5"/>
    <mergeCell ref="A6:F6"/>
    <mergeCell ref="G6:AI6"/>
    <mergeCell ref="AJ6:AY6"/>
    <mergeCell ref="AZ6:BH6"/>
    <mergeCell ref="BI6:BQ6"/>
    <mergeCell ref="DB6:DJ6"/>
    <mergeCell ref="DK6:DS6"/>
    <mergeCell ref="BI5:BQ5"/>
    <mergeCell ref="BR5:BZ5"/>
    <mergeCell ref="CA5:CI5"/>
    <mergeCell ref="DB5:DJ5"/>
    <mergeCell ref="A5:F5"/>
    <mergeCell ref="G5:AI5"/>
    <mergeCell ref="AJ5:AY5"/>
    <mergeCell ref="AZ5:BH5"/>
    <mergeCell ref="BR6:BZ6"/>
    <mergeCell ref="CA6:CI6"/>
    <mergeCell ref="AZ4:BH4"/>
    <mergeCell ref="BI4:BQ4"/>
    <mergeCell ref="B1:DR1"/>
    <mergeCell ref="AZ3:BQ3"/>
    <mergeCell ref="BR3:CI3"/>
    <mergeCell ref="BR4:BZ4"/>
    <mergeCell ref="CA4:CI4"/>
    <mergeCell ref="DB3:DS3"/>
    <mergeCell ref="DT3:DU3"/>
    <mergeCell ref="DV3:DW3"/>
    <mergeCell ref="DX3:DY3"/>
    <mergeCell ref="DZ3:EA3"/>
    <mergeCell ref="V42:EA42"/>
    <mergeCell ref="V43:EA43"/>
    <mergeCell ref="DB4:DJ4"/>
    <mergeCell ref="DK4:DS4"/>
    <mergeCell ref="A3:AI4"/>
    <mergeCell ref="AJ3:AY4"/>
  </mergeCells>
  <printOptions/>
  <pageMargins left="0.7874015748031497" right="0.5118110236220472" top="0.89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V8:EA8 DW7:EA7 DX9:EA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sekachevaaa</cp:lastModifiedBy>
  <cp:lastPrinted>2022-04-28T07:01:54Z</cp:lastPrinted>
  <dcterms:created xsi:type="dcterms:W3CDTF">2011-01-11T10:25:48Z</dcterms:created>
  <dcterms:modified xsi:type="dcterms:W3CDTF">2022-06-28T10:40:59Z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